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L:\Publikationen\15_STEP_I\07_Web_Tabellen_eDossier\2026\"/>
    </mc:Choice>
  </mc:AlternateContent>
  <xr:revisionPtr revIDLastSave="0" documentId="13_ncr:1_{07B4ED49-2880-4C8D-AF5F-C22EAF09C814}" xr6:coauthVersionLast="47" xr6:coauthVersionMax="47" xr10:uidLastSave="{00000000-0000-0000-0000-000000000000}"/>
  <bookViews>
    <workbookView xWindow="-120" yWindow="-120" windowWidth="38640" windowHeight="21120" xr2:uid="{00000000-000D-0000-FFFF-FFFF00000000}"/>
  </bookViews>
  <sheets>
    <sheet name="Inhaltsverzeichnis" sheetId="1" r:id="rId1"/>
    <sheet name="T1" sheetId="2" r:id="rId2"/>
    <sheet name="T2" sheetId="3" r:id="rId3"/>
    <sheet name="T3" sheetId="4" r:id="rId4"/>
    <sheet name="T4" sheetId="5" r:id="rId5"/>
    <sheet name="T5" sheetId="6" r:id="rId6"/>
    <sheet name="T6" sheetId="7" r:id="rId7"/>
    <sheet name="T7" sheetId="8" r:id="rId8"/>
    <sheet name="T8" sheetId="9" r:id="rId9"/>
    <sheet name="T9" sheetId="10" r:id="rId10"/>
    <sheet name="T10" sheetId="11" r:id="rId11"/>
    <sheet name="Erläuterungen"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D31" i="1"/>
  <c r="B31" i="1"/>
  <c r="D28" i="1"/>
  <c r="B28" i="1"/>
  <c r="D27" i="1"/>
  <c r="B27" i="1"/>
  <c r="D26" i="1"/>
  <c r="B26" i="1"/>
  <c r="D25" i="1"/>
  <c r="B25" i="1"/>
  <c r="D24" i="1"/>
  <c r="B24" i="1"/>
  <c r="D23" i="1"/>
  <c r="B23" i="1"/>
  <c r="D22" i="1"/>
  <c r="B22" i="1"/>
  <c r="D21" i="1"/>
  <c r="B21" i="1"/>
  <c r="D18" i="1"/>
  <c r="B18" i="1"/>
</calcChain>
</file>

<file path=xl/sharedStrings.xml><?xml version="1.0" encoding="utf-8"?>
<sst xmlns="http://schemas.openxmlformats.org/spreadsheetml/2006/main" count="1332" uniqueCount="475">
  <si>
    <t>STEP I 2026</t>
  </si>
  <si>
    <t>Anschlusslösungen der Abgängerinnen und Abgänger der Sekundarstufe I</t>
  </si>
  <si>
    <t/>
  </si>
  <si>
    <t>Quelle: Statistik Aargau, 7. August 2026</t>
  </si>
  <si>
    <t>Datengrundlage: Statistik Aargau, Kanton Aargau</t>
  </si>
  <si>
    <t>Tabellenverzeichnis</t>
  </si>
  <si>
    <t>Tabelle 1: Abgänger/innen der Regel- und Sonderschule nach Oberstufentyp und Anschlusslösungsgruppe, 2026</t>
  </si>
  <si>
    <t>Allgemein</t>
  </si>
  <si>
    <t>Tabelle 2: Abgänger/innen der Regelschule nach Anschlusslösung, 2017–2026</t>
  </si>
  <si>
    <t>Tabelle 3: Abgänger/innen der Regelschule nach Oberstufentyp und Anschlusslösung, 2026</t>
  </si>
  <si>
    <t>Tabelle 4: Abgänger/innen der Regelschule nach Oberstufentyp mit Direktübertritt in die Sekundarstufe II, 2008–2026</t>
  </si>
  <si>
    <t>Tabelle 5: Abgänger/innen der Regelschule nach Bezirk und Anschlusslösungsgruppe, 2026</t>
  </si>
  <si>
    <t>Tabelle 6: Abgänger/innen der Regelschule nach Oberstufentyp, Geschlecht und Anschlusslösung, 2026</t>
  </si>
  <si>
    <t>Tabelle 7: Abgänger/innen der Regelschule nach Altersklasse und Anschlusslösung, 2026</t>
  </si>
  <si>
    <t>Tabelle 8: Abgänger/innen der Regelschule nach Oberstufentyp, Nationalität und Anschlusslösung, 2026</t>
  </si>
  <si>
    <t>Tabelle 9: Abgänger/innen der Regelschule nach Anschlusslösungsgruppe und häufigste Nationalitäten, 2026</t>
  </si>
  <si>
    <t>Regelschule</t>
  </si>
  <si>
    <t>Tabelle 10: Abgänger/innen der Sonderschule nach Anschlusslösungsgruppe, 2017–2026</t>
  </si>
  <si>
    <t>Sonderschule</t>
  </si>
  <si>
    <t>Erläuterungen</t>
  </si>
  <si>
    <r>
      <rPr>
        <b/>
        <sz val="10"/>
        <rFont val="Arial"/>
      </rPr>
      <t>Bildungsmöglichkeiten Sekundarstufe I</t>
    </r>
    <r>
      <rPr>
        <sz val="10"/>
        <color rgb="FF000000"/>
        <rFont val="Arial"/>
      </rPr>
      <t/>
    </r>
  </si>
  <si>
    <t>Der überwiegende Teil der Aargauer Jugendlichen in der Oberstufe (auch dritter Zyklus genannt) besucht die Regelschule, die in drei Anspruchsniveaus unterteilt ist: Bezirks-, Sekundar- und Realschule. Weiter existieren im Kanton Aargau im Rahmen der Regelschule auch Sonderklassen. An einzelnen Schulen gibt es Kleinklassen (KK), die Kinder und Jugendliche mit Lernschwierigkeiten gezielt fördern. Diese Klassen werden von einer heilpädagogisch ausgebildeten Lehrperson betreut und weisen eine kleinere Klassengrösse als in einer Regelklasse auf. Das Werkjahr (WJ) richtet sich an praktisch begabte Schülerinnen und Schüler aus der Kleinklasse oder Realschule. Sie werden dabei unterstützt, eine für sie geeignete Berufsausbildung oder Berufstätigkeit zu finden. Jugendliche, die bei der Berufswahl und der Suche nach einer Lehrstelle intensive Unterstützung brauchen, steht das Berufswahljahr (BWJ) offen. Es kann von Schülerinnen und Schülern aller drei Oberstufentypen besucht werden. Die Integrations- und Berufsfindungsklasse (IBK) richtet sich an spät immigrierte Jugendliche, die seit maximal zwei Jahren in der Schweiz leben. Ziel der IBK ist es, die berufliche und soziale Integration dieser Jugendlichen zu erleichtern. In der IBK können sie ihre Kenntnisse in Deutsch und allgemeinbildenden Fächern vertiefen und werden zudem intensiv auf eine berufliche Ausbildung oder auf den Einstieg ins Berufsleben vorbereitet. Für Kinder und Jugendliche mit Behinderungen, bei denen eine Förderung in der Regelschule nicht möglich ist, stehen im Kanton anerkannte Sonderschulen zur Verfügung. Diese Sonderschulen sind auf verschiedene Behinderungsarten spezialisiert und umfassen Tagessonderschulen, Sonderkindergärten und Sprachheilkindergärten, sowie stationäre Sonderschulen (Schulheime). Die anerkannten Sonderschulen sind Teil der Aargauer Volksschule und gehören zum öffentlichen Schulangebot.</t>
  </si>
  <si>
    <r>
      <rPr>
        <b/>
        <sz val="10"/>
        <rFont val="Arial"/>
      </rPr>
      <t>Mögliche Anschlusslösungen nach der Sekundarstufe I</t>
    </r>
    <r>
      <rPr>
        <sz val="10"/>
        <color rgb="FF000000"/>
        <rFont val="Arial"/>
      </rPr>
      <t/>
    </r>
  </si>
  <si>
    <t>Im Anschluss an die Volksschule eröffnet sich den Schulabgängerinnen und Schulabgängern eine breite Palette an möglichen Bildungswegen.</t>
  </si>
  <si>
    <r>
      <rPr>
        <b/>
        <sz val="10"/>
        <rFont val="Arial"/>
      </rPr>
      <t>Sekundarstufe II – Allgemeinbildende Schulen</t>
    </r>
    <r>
      <rPr>
        <sz val="10"/>
        <color rgb="FF000000"/>
        <rFont val="Arial"/>
      </rPr>
      <t/>
    </r>
  </si>
  <si>
    <t>Die Gymnasien erfüllen eine allgemeinbildende Funktion und bieten mit ihrem breiten Fächerangebot den Zugang zu Universitäten und teilweise auch zu Fachhochschulen. Auch die Fachmittelschulen (FMS) sind allgemeinbildend ausgerichtet: Sie bereiten Jugendliche auf weiterführende Ausbildungen in den Berufsfeldern Pädagogik, Gestaltung, Gesundheit, Soziale Arbeit und Kommunikation vor und ermöglichen den Erwerb der Fachmaturität.</t>
  </si>
  <si>
    <r>
      <rPr>
        <b/>
        <sz val="10"/>
        <rFont val="Arial"/>
      </rPr>
      <t>Sekundarstufe II – Berufliche Grundbildung: Vollzeitschulen</t>
    </r>
    <r>
      <rPr>
        <sz val="10"/>
        <color rgb="FF000000"/>
        <rFont val="Arial"/>
      </rPr>
      <t/>
    </r>
  </si>
  <si>
    <t>Berufliche Vollzeitschulen sind im Kanton Aargau an den Mittelschulen angesiedelt. Die Wirtschaftsmittelschule (WMS) verbindet eine vertiefte Allgemeinbildung mit beruflicher Bildung und führt zu einem Eidgenössischen Fähigkeitszeugnis (EFZ) mit kaufmännischer Berufsmaturität. An der Informatikmittelschule (IMS) können Absolventinnen und Absolventen ein EFZ als Informatikerin/Informatiker sowie eine kaufmännische Berufsmaturität erlangen.</t>
  </si>
  <si>
    <r>
      <rPr>
        <b/>
        <sz val="10"/>
        <rFont val="Arial"/>
      </rPr>
      <t>Sekundarstufe II – Berufliche Grundbildung: Duale Berufsbildung</t>
    </r>
    <r>
      <rPr>
        <sz val="10"/>
        <color rgb="FF000000"/>
        <rFont val="Arial"/>
      </rPr>
      <t/>
    </r>
  </si>
  <si>
    <t>Die berufliche Grundbildung ist die Ausbildung, die in Lehrbetrieben, Berufsfachschulen und überbetrieblichen Kursen absolviert wird. Sie dauert je nach Abschluss zwei bis vier Jahre. Es gibt zwei Bildungsabschlüsse, die mit einer beruflichen Grundbildung erworben werden können. (I) Das Eidgenössische Fähigkeitszeugnis: In der drei– oder vierjährigen beruflichen Grundbildung werden Qualifikationen erworben, die zum Ausüben des entsprechenden Berufs befähigen. Sie führt zum Eidgenössischen Fähigkeitszeugnis (EFZ) und ermöglicht den Zugang zur höheren Berufsbildung. (II) Das Eidgenössische Berufsattest: Die zweijährige berufliche Grundbildung führt praktisch begabte Jugendliche zum Eidgenössischen Berufsattest (EBA) mit einem eigenständigen Berufsprofil. Nach einem EBA ist der Zugang zu einem EFZ möglich.</t>
  </si>
  <si>
    <r>
      <rPr>
        <b/>
        <sz val="10"/>
        <rFont val="Arial"/>
      </rPr>
      <t>Brückenangebote, Zwischenlösungen</t>
    </r>
    <r>
      <rPr>
        <sz val="10"/>
        <color rgb="FF000000"/>
        <rFont val="Arial"/>
      </rPr>
      <t/>
    </r>
  </si>
  <si>
    <t>Die Kantonale Schule für Berufsbildung umfasst alle öffentlichen Brückenangebote im Kanton Aargau. Sie bietet rein schulische Angebote sowie kombinierte Lehrgänge mit Praktika an. Neben diesen öffentlichen Brückenangeboten gibt es einige private Brückenangebote, die auf eine Mittelschule oder Berufslehre vorbereiten. Zu den Zwischenlösungen zählen auch Sprachaufenthalte und gestalterische Vorkurse. Das Brückenjahr Landenhof ist ein Angebot, dass ausschliesslich Lernenden mit einer Hör- oder Sehbeeinträchtigung offensteht. Das Berufswahljahr der Zentren Körperbehinderte Aargau (ZEKA) richtet sich an körperbehinderte und normal bildungsfähige sowie lernbehinderte Jugendliche. Für Jugendliche, die keine Lehrstelle gefunden haben, stehen die Motivationssemester SEMO des Amts für Wirtschaft und Arbeit zur Verfügung. Das SEMO beinhalten interne und externe Arbeitseinsätze, die durch persönlichkeitsorientierte und fachliche Kurse ergänzt werden. Als weitere Brückenangebote stehen den Abgängerinnen und Abgängern von Sonderschulen die Regionale Heilpädagogische Werkstufe sowie Jugendheime mit Brückenschuljahr oder Berufsvorbereitung zur Verfügung.</t>
  </si>
  <si>
    <r>
      <rPr>
        <b/>
        <sz val="10"/>
        <rFont val="Arial"/>
      </rPr>
      <t>Praktikum, Erwerbsarbeit, Beschäftigung</t>
    </r>
    <r>
      <rPr>
        <sz val="10"/>
        <color rgb="FF000000"/>
        <rFont val="Arial"/>
      </rPr>
      <t/>
    </r>
  </si>
  <si>
    <t>Einige Schulabgängerinnen und Schulabgänger steigen direkt in ein Praktikum oder in eine Erwerbstätigkeit ohne entsprechende Berufsausbildung ein. Auch bei Abgängerinnen oder Abgängern von Sonderschulen kommt es vor, dass sie direkt in eine Beschäftigung in einer Erwachseneneinrichtung übertreten.</t>
  </si>
  <si>
    <r>
      <rPr>
        <b/>
        <sz val="10"/>
        <rFont val="Arial"/>
      </rPr>
      <t>Ohne Anschlusslösung</t>
    </r>
    <r>
      <rPr>
        <sz val="10"/>
        <color rgb="FF000000"/>
        <rFont val="Arial"/>
      </rPr>
      <t/>
    </r>
  </si>
  <si>
    <r>
      <rPr>
        <b/>
        <sz val="10"/>
        <rFont val="Arial"/>
      </rPr>
      <t>Zentrale Anlaufstelle Wegweiser</t>
    </r>
    <r>
      <rPr>
        <sz val="10"/>
        <color rgb="FF000000"/>
        <rFont val="Arial"/>
      </rPr>
      <t/>
    </r>
  </si>
  <si>
    <t>Die zentrale Anlaufstelle Wegweiser bietet Zugang zu öffentlichen Zwischenlösungen und Brückenangeboten, wenn nach der obligatorischen Schulzeit oder nach einem Lehrabbruch keine Anschlusslösung vorhanden ist. Das bis im Jahr 2023 aufgeführte Team 1155 ist ein nachgelagertes Angebot. Es unterstützt Jugendliche in komplexen Situationen am Übergang von der obligatorischen Schulzeit in die Berufsbildung sowie während der Ausbildung.</t>
  </si>
  <si>
    <r>
      <rPr>
        <b/>
        <sz val="10"/>
        <rFont val="Arial"/>
      </rPr>
      <t>Verbleib in der Volksschule</t>
    </r>
    <r>
      <rPr>
        <sz val="10"/>
        <color rgb="FF000000"/>
        <rFont val="Arial"/>
      </rPr>
      <t/>
    </r>
  </si>
  <si>
    <t>Seit August 2010 kann das Abschlussjahr nur noch in Ausnahmefällen repetiert werden. Unterschieden wird zwischen Repetition mit und ohne Schultypenwechsel. Nach dem 9. Schuljahr besteht zudem die Möglichkeit, in eine der Sonderklassen Werkjahr (WJ), Berufswahljahr (BWJ) oder Integrations- und Berufsfindungsklasse (IBK) einzutreten. Diese Sonderklassen werden nur im Abschlussjahr der Volksschule angeboten. Abgängerinnen und Abgänger von Sonderschulen haben die Option, das Abschlussjahr an der Sonderschule zu wiederholen – mit oder ohne Schultypenwechsel – oder in ein Werk- oder Berufswahljahr zu wechseln. Alternativ ist auch ein Wechsel in eine Regelklasse für die Repetition des Abschlussjahrs möglich.</t>
  </si>
  <si>
    <r>
      <rPr>
        <b/>
        <sz val="10"/>
        <rFont val="Arial"/>
      </rPr>
      <t>Sonderschüler/innen</t>
    </r>
    <r>
      <rPr>
        <sz val="10"/>
        <color rgb="FF000000"/>
        <rFont val="Arial"/>
      </rPr>
      <t/>
    </r>
  </si>
  <si>
    <t>Die Grundgesamtheit der Sonderschüler/innen wurde ab 2026 durch den Einbezug von drei Schulen erweitert: das Jugendheim Aarburg, das Heilpädagogische Zentrum für Werkstufe und Berufsvorbereitung (HZWB) Othmarsingen und das Berufsbildungsheim Neuhof. Somit umfasst sie alle Schüler/innen an Aargauer Sonderschulen mit Volksschulangebot (inklusive Übergangsausbildungen Sek I–II), die älter als 15 Jahre sind.</t>
  </si>
  <si>
    <r>
      <rPr>
        <b/>
        <sz val="10"/>
        <rFont val="Arial"/>
      </rPr>
      <t>IV Berufsberatung SVA Aargau</t>
    </r>
    <r>
      <rPr>
        <sz val="10"/>
        <color rgb="FF000000"/>
        <rFont val="Arial"/>
      </rPr>
      <t/>
    </r>
  </si>
  <si>
    <t>Die IV Berufsberatung SVA Aargau ist eine spezialisierte Berufsberatung der Invalidenversicherung für Jugendliche mit körperlicher oder psychischer Einschränkung zur Unterstützung bei der Berufswahl, Ausbildungsplanung und dem Einstieg ins Berufsleben.</t>
  </si>
  <si>
    <r>
      <rPr>
        <b/>
        <sz val="10"/>
        <rFont val="Arial"/>
      </rPr>
      <t>Direktübertritt</t>
    </r>
    <r>
      <rPr>
        <sz val="10"/>
        <color rgb="FF000000"/>
        <rFont val="Arial"/>
      </rPr>
      <t/>
    </r>
  </si>
  <si>
    <t>Der Übertritt in eine qualifizierende nachobligatorische Ausbildung auf Sekundarstufe II wird Direktübertritt genannt.</t>
  </si>
  <si>
    <t>Anschlusslösungsgruppe</t>
  </si>
  <si>
    <t>Total</t>
  </si>
  <si>
    <t>Sonder-
schule¹</t>
  </si>
  <si>
    <t>absolut</t>
  </si>
  <si>
    <t>in Prozent</t>
  </si>
  <si>
    <t>Bezirks-
schule</t>
  </si>
  <si>
    <t>Sekundar-
schule</t>
  </si>
  <si>
    <t>Real-
schule</t>
  </si>
  <si>
    <t>Klein-
klasse</t>
  </si>
  <si>
    <t>Werkjahr</t>
  </si>
  <si>
    <t>Berufs-
wahljahr</t>
  </si>
  <si>
    <t>Inte-
grations-
und
Berufs-
findungs-
klasse</t>
  </si>
  <si>
    <t>Total Schüler/innen im Abschlussjahr</t>
  </si>
  <si>
    <t>...</t>
  </si>
  <si>
    <t>Abgänger/innen</t>
  </si>
  <si>
    <t>Allgemeinbildende Schulen</t>
  </si>
  <si>
    <t>Berufliche Grundbildung: Vollzeitschulen</t>
  </si>
  <si>
    <t>Berufliche Grundbildung: Duale Berufsbildung</t>
  </si>
  <si>
    <t>Brückenangebote / Zwischenlösungen</t>
  </si>
  <si>
    <t>Praktikum / Erwerbsarbeit</t>
  </si>
  <si>
    <t>Ausserkantonale Anschlusslösung²</t>
  </si>
  <si>
    <t>Ohne Anschlusslösung</t>
  </si>
  <si>
    <t>100,0</t>
  </si>
  <si>
    <t>23,0</t>
  </si>
  <si>
    <t>2,9</t>
  </si>
  <si>
    <t>55,2</t>
  </si>
  <si>
    <t>13,8</t>
  </si>
  <si>
    <t>2,2</t>
  </si>
  <si>
    <t>0,1</t>
  </si>
  <si>
    <t>Verbleibende in der Volksschule</t>
  </si>
  <si>
    <t>1) Ab 2026 wurde die Grundgesamtheit der Sonderschüler/innen, die für die Abgänger/innen-Befragung berücksichtigt wird um drei Schulen erweitert. Neu werden alle Schüler/innen ausgewiesen, die älter als 15 Jahre alt sind und somit für die Erhebung befragt wurden.</t>
  </si>
  <si>
    <t>2) Die Kategorie Ausserkantonale Anschlusslösung wird einzig bei den Sonderschulen erhoben.</t>
  </si>
  <si>
    <t>... Zahl ist nicht erhältlich oder ohne Bedeutung oder wurde aus anderen Gründen weggelassen.</t>
  </si>
  <si>
    <t>Anschlusslösung</t>
  </si>
  <si>
    <t>Gymnasium</t>
  </si>
  <si>
    <t>Fachmittelschule (FMS)</t>
  </si>
  <si>
    <t>Wirtschaftsmittelschule (WMS)</t>
  </si>
  <si>
    <t>Informatikmittelschule (IMS)</t>
  </si>
  <si>
    <t>Eidg. Fähigkeitszeugnis mit Berufsmaturität</t>
  </si>
  <si>
    <t>Eidg. Fähigkeitszeugnis (EFZ)</t>
  </si>
  <si>
    <t>Eidg. Berufsattest (EBA)</t>
  </si>
  <si>
    <t>Anlehrausweis</t>
  </si>
  <si>
    <t>Praktische Ausbildung nach INSOS</t>
  </si>
  <si>
    <t>Kantonale Schule für Berufsbildung</t>
  </si>
  <si>
    <t>Gestalterischer Vorkurs (öffentlich/privat)</t>
  </si>
  <si>
    <t>Sprachaufenthalt</t>
  </si>
  <si>
    <t>Brückenjahr Landenhof</t>
  </si>
  <si>
    <t>Privates Angebot (Bspw. Nowesa)</t>
  </si>
  <si>
    <t>Motivationssemester (SEMO)</t>
  </si>
  <si>
    <t>Heilpädagogische Werkstufe</t>
  </si>
  <si>
    <t>Praktikum, firmenspezifische Berufseinführung</t>
  </si>
  <si>
    <t>Erwerbsarbeit ohne Ausbildung</t>
  </si>
  <si>
    <t>Bei Berufsberatung ask! angemeldet</t>
  </si>
  <si>
    <t>Bei der zentralen Anlaufstelle Wegweiser angemeldet</t>
  </si>
  <si>
    <t>Nicht bei der zentralen Anlaufstelle Wegweiser angemeldet</t>
  </si>
  <si>
    <t>Bei der IV Berufsberatung SVA Aargau angemeldet¹</t>
  </si>
  <si>
    <t>22,1</t>
  </si>
  <si>
    <t>18,0</t>
  </si>
  <si>
    <t>4,1</t>
  </si>
  <si>
    <t>1,8</t>
  </si>
  <si>
    <t>1,3</t>
  </si>
  <si>
    <t>0,6</t>
  </si>
  <si>
    <t>59,5</t>
  </si>
  <si>
    <t>9,9</t>
  </si>
  <si>
    <t>45,8</t>
  </si>
  <si>
    <t>3,4</t>
  </si>
  <si>
    <t>0,4</t>
  </si>
  <si>
    <t>13,1</t>
  </si>
  <si>
    <t>9,8</t>
  </si>
  <si>
    <t>0,9</t>
  </si>
  <si>
    <t>0,0</t>
  </si>
  <si>
    <t>1,4</t>
  </si>
  <si>
    <t>2,5</t>
  </si>
  <si>
    <t>1,0</t>
  </si>
  <si>
    <t>0,5</t>
  </si>
  <si>
    <t>0,2</t>
  </si>
  <si>
    <t>0,3</t>
  </si>
  <si>
    <t>24,0</t>
  </si>
  <si>
    <t>19,6</t>
  </si>
  <si>
    <t>4,4</t>
  </si>
  <si>
    <t>2,6</t>
  </si>
  <si>
    <t>1,5</t>
  </si>
  <si>
    <t>1,1</t>
  </si>
  <si>
    <t>56,6</t>
  </si>
  <si>
    <t>8,6</t>
  </si>
  <si>
    <t>44,4</t>
  </si>
  <si>
    <t>3,5</t>
  </si>
  <si>
    <t>12,9</t>
  </si>
  <si>
    <t>9,5</t>
  </si>
  <si>
    <t>1,2</t>
  </si>
  <si>
    <t>2,3</t>
  </si>
  <si>
    <t>1,7</t>
  </si>
  <si>
    <t>24,2</t>
  </si>
  <si>
    <t>20,0</t>
  </si>
  <si>
    <t>1,9</t>
  </si>
  <si>
    <t>0,8</t>
  </si>
  <si>
    <t>56,7</t>
  </si>
  <si>
    <t>8,3</t>
  </si>
  <si>
    <t>44,8</t>
  </si>
  <si>
    <t>13,5</t>
  </si>
  <si>
    <t>10,4</t>
  </si>
  <si>
    <t>2,7</t>
  </si>
  <si>
    <t>23,7</t>
  </si>
  <si>
    <t>19,8</t>
  </si>
  <si>
    <t>3,9</t>
  </si>
  <si>
    <t>2,1</t>
  </si>
  <si>
    <t>8,8</t>
  </si>
  <si>
    <t>43,9</t>
  </si>
  <si>
    <t>3,6</t>
  </si>
  <si>
    <t>14,8</t>
  </si>
  <si>
    <t>11,6</t>
  </si>
  <si>
    <t>2,0</t>
  </si>
  <si>
    <t>23,5</t>
  </si>
  <si>
    <t>19,1</t>
  </si>
  <si>
    <t>4,3</t>
  </si>
  <si>
    <t>2,8</t>
  </si>
  <si>
    <t>1,6</t>
  </si>
  <si>
    <t>57,3</t>
  </si>
  <si>
    <t>8,4</t>
  </si>
  <si>
    <t>3,7</t>
  </si>
  <si>
    <t>0,7</t>
  </si>
  <si>
    <t>25,1</t>
  </si>
  <si>
    <t>20,3</t>
  </si>
  <si>
    <t>4,7</t>
  </si>
  <si>
    <t>56,2</t>
  </si>
  <si>
    <t>44,1</t>
  </si>
  <si>
    <t>12,7</t>
  </si>
  <si>
    <t>23,8</t>
  </si>
  <si>
    <t>19,3</t>
  </si>
  <si>
    <t>4,5</t>
  </si>
  <si>
    <t>58,4</t>
  </si>
  <si>
    <t>8,0</t>
  </si>
  <si>
    <t>46,7</t>
  </si>
  <si>
    <t>12,6</t>
  </si>
  <si>
    <t>19,4</t>
  </si>
  <si>
    <t>57,6</t>
  </si>
  <si>
    <t>7,4</t>
  </si>
  <si>
    <t>46,6</t>
  </si>
  <si>
    <t>3,2</t>
  </si>
  <si>
    <t>12,4</t>
  </si>
  <si>
    <t>9,7</t>
  </si>
  <si>
    <t>23,9</t>
  </si>
  <si>
    <t>18,9</t>
  </si>
  <si>
    <t>5,0</t>
  </si>
  <si>
    <t>7,9</t>
  </si>
  <si>
    <t>10,2</t>
  </si>
  <si>
    <t>18,8</t>
  </si>
  <si>
    <t>55,4</t>
  </si>
  <si>
    <t>7,1</t>
  </si>
  <si>
    <t>3,1</t>
  </si>
  <si>
    <t>13,2</t>
  </si>
  <si>
    <t>10,3</t>
  </si>
  <si>
    <t>Repetition mit Schultypenwechsel</t>
  </si>
  <si>
    <t>Repetition ohne Schultypenwechsel</t>
  </si>
  <si>
    <t>Werkjahr, Berufswahljahr, Integrations- und Berufsfindungsklasse</t>
  </si>
  <si>
    <t>77,0</t>
  </si>
  <si>
    <t>8,9</t>
  </si>
  <si>
    <t>14,1</t>
  </si>
  <si>
    <t>69,4</t>
  </si>
  <si>
    <t>8,1</t>
  </si>
  <si>
    <t>22,5</t>
  </si>
  <si>
    <t>65,1</t>
  </si>
  <si>
    <t>7,2</t>
  </si>
  <si>
    <t>27,8</t>
  </si>
  <si>
    <t>74,0</t>
  </si>
  <si>
    <t>5,5</t>
  </si>
  <si>
    <t>20,5</t>
  </si>
  <si>
    <t>77,8</t>
  </si>
  <si>
    <t>10,8</t>
  </si>
  <si>
    <t>11,3</t>
  </si>
  <si>
    <t>65,8</t>
  </si>
  <si>
    <t>25,7</t>
  </si>
  <si>
    <t>75,3</t>
  </si>
  <si>
    <t>17,5</t>
  </si>
  <si>
    <t>80,9</t>
  </si>
  <si>
    <t>9,3</t>
  </si>
  <si>
    <t>11,0</t>
  </si>
  <si>
    <t>15,1</t>
  </si>
  <si>
    <t>70,5</t>
  </si>
  <si>
    <t>1) Die IV Berufsberatung SVA Aargau ist eine spezialisierte Berufsberatung der Invalidenversicherung für Jugendliche mit gesundheitlicher Beeinträchtigung zur Unterstützung bei der Berufswahl, Ausbildungsplanung und dem Einstieg ins Berufsleben.</t>
  </si>
  <si>
    <t>Jahr</t>
  </si>
  <si>
    <t>Bezirksschule</t>
  </si>
  <si>
    <t>Sekundarschule</t>
  </si>
  <si>
    <t>Realschule</t>
  </si>
  <si>
    <t>Kleinklasse</t>
  </si>
  <si>
    <t>Berufswahljahr</t>
  </si>
  <si>
    <t>Integrations- und
Berufsfindungsklasse</t>
  </si>
  <si>
    <t>Direktübertritte</t>
  </si>
  <si>
    <t>93,9</t>
  </si>
  <si>
    <t>95,2</t>
  </si>
  <si>
    <t>95,1</t>
  </si>
  <si>
    <t>93,7</t>
  </si>
  <si>
    <t>95,6</t>
  </si>
  <si>
    <t>95,7</t>
  </si>
  <si>
    <t>96,0</t>
  </si>
  <si>
    <t>96,1</t>
  </si>
  <si>
    <t>95,8</t>
  </si>
  <si>
    <t>96,2</t>
  </si>
  <si>
    <t>96,5</t>
  </si>
  <si>
    <t>96,6</t>
  </si>
  <si>
    <t>95,5</t>
  </si>
  <si>
    <t>95,3</t>
  </si>
  <si>
    <t>73,6</t>
  </si>
  <si>
    <t>76,3</t>
  </si>
  <si>
    <t>78,2</t>
  </si>
  <si>
    <t>79,4</t>
  </si>
  <si>
    <t>78,6</t>
  </si>
  <si>
    <t>77,6</t>
  </si>
  <si>
    <t>78,8</t>
  </si>
  <si>
    <t>78,5</t>
  </si>
  <si>
    <t>78,0</t>
  </si>
  <si>
    <t>81,0</t>
  </si>
  <si>
    <t>78,7</t>
  </si>
  <si>
    <t>79,6</t>
  </si>
  <si>
    <t>79,7</t>
  </si>
  <si>
    <t>80,0</t>
  </si>
  <si>
    <t>80,6</t>
  </si>
  <si>
    <t>83,5</t>
  </si>
  <si>
    <t>80,5</t>
  </si>
  <si>
    <t>77,2</t>
  </si>
  <si>
    <t>79,5</t>
  </si>
  <si>
    <t>58,9</t>
  </si>
  <si>
    <t>64,7</t>
  </si>
  <si>
    <t>63,6</t>
  </si>
  <si>
    <t>64,6</t>
  </si>
  <si>
    <t>64,3</t>
  </si>
  <si>
    <t>66,5</t>
  </si>
  <si>
    <t>67,0</t>
  </si>
  <si>
    <t>64,9</t>
  </si>
  <si>
    <t>70,3</t>
  </si>
  <si>
    <t>68,6</t>
  </si>
  <si>
    <t>66,8</t>
  </si>
  <si>
    <t>63,5</t>
  </si>
  <si>
    <t>67,9</t>
  </si>
  <si>
    <t>70,4</t>
  </si>
  <si>
    <t>70,9</t>
  </si>
  <si>
    <t>72,0</t>
  </si>
  <si>
    <t>69,2</t>
  </si>
  <si>
    <t>65,2</t>
  </si>
  <si>
    <t>34,5</t>
  </si>
  <si>
    <t>30,8</t>
  </si>
  <si>
    <t>40,3</t>
  </si>
  <si>
    <t>44,0</t>
  </si>
  <si>
    <t>39,0</t>
  </si>
  <si>
    <t>29,3</t>
  </si>
  <si>
    <t>50,0</t>
  </si>
  <si>
    <t>30,0</t>
  </si>
  <si>
    <t>49,1</t>
  </si>
  <si>
    <t>47,5</t>
  </si>
  <si>
    <t>52,5</t>
  </si>
  <si>
    <t>61,4</t>
  </si>
  <si>
    <t>44,6</t>
  </si>
  <si>
    <t>59,1</t>
  </si>
  <si>
    <t>27,4</t>
  </si>
  <si>
    <t>33,6</t>
  </si>
  <si>
    <t>38,4</t>
  </si>
  <si>
    <t>38,3</t>
  </si>
  <si>
    <t>29,4</t>
  </si>
  <si>
    <t>52,6</t>
  </si>
  <si>
    <t>54,6</t>
  </si>
  <si>
    <t>45,1</t>
  </si>
  <si>
    <t>31,3</t>
  </si>
  <si>
    <t>52,9</t>
  </si>
  <si>
    <t>57,8</t>
  </si>
  <si>
    <t>57,4</t>
  </si>
  <si>
    <t>61,5</t>
  </si>
  <si>
    <t>67,6</t>
  </si>
  <si>
    <t>71,9</t>
  </si>
  <si>
    <t>81,3</t>
  </si>
  <si>
    <t>47,8</t>
  </si>
  <si>
    <t>73,5</t>
  </si>
  <si>
    <t>66,7</t>
  </si>
  <si>
    <t>60,7</t>
  </si>
  <si>
    <t>71,6</t>
  </si>
  <si>
    <t>71,7</t>
  </si>
  <si>
    <t>72,7</t>
  </si>
  <si>
    <t>75,0</t>
  </si>
  <si>
    <t>68,2</t>
  </si>
  <si>
    <t>80,8</t>
  </si>
  <si>
    <t>56,5</t>
  </si>
  <si>
    <t>52,2</t>
  </si>
  <si>
    <t>10,5</t>
  </si>
  <si>
    <t>5,6</t>
  </si>
  <si>
    <t>17,7</t>
  </si>
  <si>
    <t>4,8</t>
  </si>
  <si>
    <t>14,3</t>
  </si>
  <si>
    <t>9,1</t>
  </si>
  <si>
    <t>13,4</t>
  </si>
  <si>
    <t>26,4</t>
  </si>
  <si>
    <t>23,2</t>
  </si>
  <si>
    <t>25,5</t>
  </si>
  <si>
    <t>15,2</t>
  </si>
  <si>
    <t>25,0</t>
  </si>
  <si>
    <t>18,2</t>
  </si>
  <si>
    <t>7,3</t>
  </si>
  <si>
    <t>Bezirk</t>
  </si>
  <si>
    <t>Aarau</t>
  </si>
  <si>
    <t>Baden</t>
  </si>
  <si>
    <t>Brem-
garten</t>
  </si>
  <si>
    <t>Brugg</t>
  </si>
  <si>
    <t>Kulm</t>
  </si>
  <si>
    <t>Laufen-
burg</t>
  </si>
  <si>
    <t>Lenzburg</t>
  </si>
  <si>
    <t>Muri</t>
  </si>
  <si>
    <t>Rhein-
felden</t>
  </si>
  <si>
    <t>Zofingen</t>
  </si>
  <si>
    <t>Zurzach</t>
  </si>
  <si>
    <t>Total Oberstufe</t>
  </si>
  <si>
    <t>männlich</t>
  </si>
  <si>
    <t>weiblich</t>
  </si>
  <si>
    <t>in Altersklassen</t>
  </si>
  <si>
    <r>
      <t>Durch-
schnitts-
alter</t>
    </r>
    <r>
      <rPr>
        <vertAlign val="superscript"/>
        <sz val="10"/>
        <rFont val="Arial"/>
      </rPr>
      <t>1</t>
    </r>
    <r>
      <rPr>
        <sz val="10"/>
        <color rgb="FF000000"/>
        <rFont val="Arial"/>
      </rPr>
      <t/>
    </r>
  </si>
  <si>
    <t>unter
15-Jährige</t>
  </si>
  <si>
    <t>15-Jährige</t>
  </si>
  <si>
    <t>16-Jährige</t>
  </si>
  <si>
    <t>17-Jährige
und älter</t>
  </si>
  <si>
    <t>15,8</t>
  </si>
  <si>
    <t>Bei der IV Berufsberatung SVA Aargau angemeldet²</t>
  </si>
  <si>
    <t>15,6</t>
  </si>
  <si>
    <t>15,7</t>
  </si>
  <si>
    <t>15,9</t>
  </si>
  <si>
    <t>16,1</t>
  </si>
  <si>
    <t>16,0</t>
  </si>
  <si>
    <t>16,6</t>
  </si>
  <si>
    <t>16,2</t>
  </si>
  <si>
    <t>16,4</t>
  </si>
  <si>
    <t>1) Die Altersangaben beim Schulaustritt (STEP I) entsprechen dem Alter der Schülerinnen und Schüler am 1. Juli, d. h. am Ende des Schuljahres.</t>
  </si>
  <si>
    <t>2) Die IV Berufsberatung SVA Aargau ist eine spezialisierte Berufsberatung der Invalidenversicherung für Jugendliche mit gesundheitlicher Beeinträchtigung zur Unterstützung bei der Berufswahl, Ausbildungsplanung und dem Einstieg ins Berufsleben.</t>
  </si>
  <si>
    <t>Schweizer/innen</t>
  </si>
  <si>
    <t>Ausländer/innen</t>
  </si>
  <si>
    <t>Zehn häufigste Nationalitäten</t>
  </si>
  <si>
    <t>Deutschland</t>
  </si>
  <si>
    <t>Kosovo</t>
  </si>
  <si>
    <t>Italien</t>
  </si>
  <si>
    <t>Mazedonien</t>
  </si>
  <si>
    <t>Ukraine</t>
  </si>
  <si>
    <t>Portugal</t>
  </si>
  <si>
    <t>Türkiye</t>
  </si>
  <si>
    <t>Serbien</t>
  </si>
  <si>
    <t>Spanien</t>
  </si>
  <si>
    <t>Kroatien</t>
  </si>
  <si>
    <t>Total Schulabgänger/innen</t>
  </si>
  <si>
    <t>7ʼ377</t>
  </si>
  <si>
    <t>5ʼ465</t>
  </si>
  <si>
    <t>1ʼ912</t>
  </si>
  <si>
    <t>Total Allgemeinbildende Schulen</t>
  </si>
  <si>
    <t>Total Berufl.Grundbild.: Vollzeitschulen</t>
  </si>
  <si>
    <t>Total Berufl.Grundbild.: Duale Berufsbildung</t>
  </si>
  <si>
    <t>Total Brückenangebote / Zwischenlösungen</t>
  </si>
  <si>
    <t>Total Praktikum / Erwerbsarbeit</t>
  </si>
  <si>
    <t>Total Ohne Anschlusslösung</t>
  </si>
  <si>
    <t>26,8</t>
  </si>
  <si>
    <t>15,3</t>
  </si>
  <si>
    <t>49,2</t>
  </si>
  <si>
    <t>5,1</t>
  </si>
  <si>
    <t>26,7</t>
  </si>
  <si>
    <t>45,4</t>
  </si>
  <si>
    <t>4,0</t>
  </si>
  <si>
    <t>21,5</t>
  </si>
  <si>
    <t>5,7</t>
  </si>
  <si>
    <t>10,9</t>
  </si>
  <si>
    <t>56,1</t>
  </si>
  <si>
    <t>3,3</t>
  </si>
  <si>
    <t>7,6</t>
  </si>
  <si>
    <t>61,1</t>
  </si>
  <si>
    <t>25,2</t>
  </si>
  <si>
    <t>15,0</t>
  </si>
  <si>
    <t>43,4</t>
  </si>
  <si>
    <t>7,7</t>
  </si>
  <si>
    <t>3,8</t>
  </si>
  <si>
    <t>60,6</t>
  </si>
  <si>
    <t>16,3</t>
  </si>
  <si>
    <t>6,7</t>
  </si>
  <si>
    <t>25,3</t>
  </si>
  <si>
    <t>62,3</t>
  </si>
  <si>
    <t>26,9</t>
  </si>
  <si>
    <t>40,4</t>
  </si>
  <si>
    <t>52,1</t>
  </si>
  <si>
    <t>27,1</t>
  </si>
  <si>
    <t>6,3</t>
  </si>
  <si>
    <t>4,2</t>
  </si>
  <si>
    <r>
      <t>2026</t>
    </r>
    <r>
      <rPr>
        <vertAlign val="superscript"/>
        <sz val="10"/>
        <rFont val="Arial"/>
      </rPr>
      <t>1</t>
    </r>
    <r>
      <rPr>
        <sz val="10"/>
        <color rgb="FF000000"/>
        <rFont val="Arial"/>
      </rPr>
      <t/>
    </r>
  </si>
  <si>
    <t>Total Sonderschüler/innen ab 15 Jahren</t>
  </si>
  <si>
    <t>Praktikum / Erwerbsarbeit / Beschäftigung</t>
  </si>
  <si>
    <t>Ausserkantonale Anschlusslösung</t>
  </si>
  <si>
    <t>41,7</t>
  </si>
  <si>
    <t>28,0</t>
  </si>
  <si>
    <t>12,0</t>
  </si>
  <si>
    <t>40,5</t>
  </si>
  <si>
    <t>21,6</t>
  </si>
  <si>
    <t>40,7</t>
  </si>
  <si>
    <t>35,5</t>
  </si>
  <si>
    <t>41,5</t>
  </si>
  <si>
    <t>34,0</t>
  </si>
  <si>
    <t>13,6</t>
  </si>
  <si>
    <t>6,1</t>
  </si>
  <si>
    <t>35,8</t>
  </si>
  <si>
    <t>38,8</t>
  </si>
  <si>
    <t>14,9</t>
  </si>
  <si>
    <t>40,9</t>
  </si>
  <si>
    <t>26,3</t>
  </si>
  <si>
    <t>23,4</t>
  </si>
  <si>
    <t>5,3</t>
  </si>
  <si>
    <t>40,2</t>
  </si>
  <si>
    <t>39,6</t>
  </si>
  <si>
    <t>11,2</t>
  </si>
  <si>
    <t>3,0</t>
  </si>
  <si>
    <t>33,8</t>
  </si>
  <si>
    <t>30,7</t>
  </si>
  <si>
    <t>38,6</t>
  </si>
  <si>
    <t>47,9</t>
  </si>
  <si>
    <t>29,1</t>
  </si>
  <si>
    <t>Verbleibende Sonderschüler/innen in der Volksschule</t>
  </si>
  <si>
    <t>Verbleibende in der Sonderschule</t>
  </si>
  <si>
    <t>Wechselnde in die Regelschule</t>
  </si>
  <si>
    <t>36,8</t>
  </si>
  <si>
    <t>63,2</t>
  </si>
  <si>
    <t>45,0</t>
  </si>
  <si>
    <t>55,0</t>
  </si>
  <si>
    <t>42,9</t>
  </si>
  <si>
    <t>57,1</t>
  </si>
  <si>
    <t>21,4</t>
  </si>
  <si>
    <t>39,3</t>
  </si>
  <si>
    <t>73,7</t>
  </si>
  <si>
    <t>45,2</t>
  </si>
  <si>
    <t>54,8</t>
  </si>
  <si>
    <t>56,3</t>
  </si>
  <si>
    <t>43,8</t>
  </si>
  <si>
    <t>STEP I steht für den ersten grossen Schritt von der Sekundarstufe I in die Sekundarstufe II. Mit dieser Erhebung werden die Anschlusslösungen aller Lernenden der Abschlussklassen an den Aargauer Regel- und Sonderschulen erfasst. Statistik Aargau führt die STEP I-Erhebung seit 2008 jährlich durch – jeweils Mai / Juni, kurz vor den Sommerferien. Seit 2011 sind neben den öffentlichen Regel- und Sonderschulen auch die stationären Sonderschulen und Tagessonderschulen sowie die Heilpädagogischen Schulen Teil der Erhebung. In den Jahren 2012 bis 2014 wurden zusätzlich die Privatschulen erfasst; seit 2015 sind diese jedoch nicht mehr eingeschlossen. Die Eingabe der Anschlusslösungen erfolgt ausschliesslich durch Schulleitungen und/oder das Schulverwaltungspersonal über eine eigens dafür eingerichtete Website mit vorbereiteten Lernendenlisten.</t>
  </si>
  <si>
    <t>In dieser Kategorie finden sich Jugendliche, die kurz vor Beginn der Sommerferien noch keine Anschlusslösung gefunden haben. Dabei wird zwischen Jugendlichen unterschieden, die bei einer Berufsberatung angemeldet sind, und solchen, die sich (noch) nicht bei einer Beratungsstelle gemeldet haben. Viele Lehrverträge werden jedoch erst während der Sommermonate vergeben. Deshalb ist davon auszugehen, dass ein Teil der Abgängerinnen und Abgänger, die im Erhebungszeitraum (noch) keine Anschlusslösung vorweisen können, bis August eine Lehrstelle findet.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</si>
</sst>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1" x14ac:knownFonts="1">
    <font>
      <sz val="10"/>
      <color rgb="FF000000"/>
      <name val="Arial"/>
    </font>
    <font>
      <b/>
      <sz val="16"/>
      <color rgb="FFFFFFFF"/>
      <name val="Arial"/>
    </font>
    <font>
      <b/>
      <sz val="12"/>
      <color rgb="FFFFFFFF"/>
      <name val="Arial"/>
    </font>
    <font>
      <b/>
      <sz val="12"/>
      <color rgb="FF000000"/>
      <name val="Arial"/>
    </font>
    <font>
      <b/>
      <sz val="14"/>
      <color rgb="FF000000"/>
      <name val="Arial"/>
    </font>
    <font>
      <i/>
      <sz val="10"/>
      <color rgb="FF000000"/>
      <name val="Arial"/>
    </font>
    <font>
      <sz val="10"/>
      <color rgb="FFFFFFFF"/>
      <name val="Arial"/>
    </font>
    <font>
      <u/>
      <sz val="10"/>
      <color rgb="FF000000"/>
      <name val="Arial"/>
    </font>
    <font>
      <b/>
      <sz val="10"/>
      <color rgb="FF000000"/>
      <name val="Arial"/>
    </font>
    <font>
      <b/>
      <sz val="10"/>
      <name val="Arial"/>
    </font>
    <font>
      <vertAlign val="superscript"/>
      <sz val="10"/>
      <name val="Arial"/>
    </font>
  </fonts>
  <fills count="7">
    <fill>
      <patternFill patternType="none"/>
    </fill>
    <fill>
      <patternFill patternType="gray125"/>
    </fill>
    <fill>
      <patternFill patternType="solid">
        <fgColor rgb="FF007AB8"/>
      </patternFill>
    </fill>
    <fill>
      <patternFill patternType="solid">
        <fgColor rgb="FF96D4FF"/>
      </patternFill>
    </fill>
    <fill>
      <patternFill patternType="solid">
        <fgColor rgb="FF004774"/>
      </patternFill>
    </fill>
    <fill>
      <patternFill patternType="solid">
        <fgColor rgb="FF808080"/>
      </patternFill>
    </fill>
    <fill>
      <patternFill patternType="solid">
        <fgColor rgb="FFD9D9D9"/>
      </patternFill>
    </fill>
  </fills>
  <borders count="8">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1" fillId="2" borderId="0" xfId="0" applyFont="1" applyFill="1" applyAlignment="1">
      <alignment horizontal="left" wrapText="1"/>
    </xf>
    <xf numFmtId="0" fontId="3" fillId="0" borderId="0" xfId="0" applyFont="1"/>
    <xf numFmtId="0" fontId="4" fillId="0" borderId="0" xfId="0" applyFont="1"/>
    <xf numFmtId="0" fontId="5" fillId="0" borderId="0" xfId="0" applyFont="1"/>
    <xf numFmtId="0" fontId="6" fillId="2" borderId="1" xfId="0" applyFont="1" applyFill="1" applyBorder="1"/>
    <xf numFmtId="0" fontId="7" fillId="0" borderId="0" xfId="0" applyFont="1"/>
    <xf numFmtId="0" fontId="0" fillId="3" borderId="1" xfId="0" applyFill="1" applyBorder="1"/>
    <xf numFmtId="0" fontId="6" fillId="4" borderId="1" xfId="0" applyFont="1" applyFill="1" applyBorder="1"/>
    <xf numFmtId="0" fontId="6" fillId="5" borderId="1" xfId="0" applyFont="1" applyFill="1" applyBorder="1"/>
    <xf numFmtId="0" fontId="0" fillId="0" borderId="0" xfId="0"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horizontal="right" vertical="top" wrapText="1"/>
    </xf>
    <xf numFmtId="0" fontId="0" fillId="0" borderId="0" xfId="0" applyAlignment="1">
      <alignment horizontal="lef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8" fillId="0" borderId="0" xfId="0" applyFont="1" applyAlignment="1">
      <alignment horizontal="left" vertical="center"/>
    </xf>
    <xf numFmtId="3" fontId="8" fillId="0" borderId="0" xfId="0" applyNumberFormat="1" applyFont="1" applyAlignment="1">
      <alignment horizontal="right" vertical="center"/>
    </xf>
    <xf numFmtId="4" fontId="8" fillId="0" borderId="0" xfId="0" applyNumberFormat="1" applyFont="1" applyAlignment="1">
      <alignment horizontal="right" vertical="center"/>
    </xf>
    <xf numFmtId="0" fontId="8" fillId="0" borderId="3" xfId="0" applyFont="1" applyBorder="1" applyAlignment="1">
      <alignment horizontal="left" vertical="center"/>
    </xf>
    <xf numFmtId="3" fontId="8" fillId="0" borderId="3" xfId="0" applyNumberFormat="1" applyFont="1" applyBorder="1" applyAlignment="1">
      <alignment horizontal="right" vertical="center"/>
    </xf>
    <xf numFmtId="4" fontId="8" fillId="0" borderId="3" xfId="0" applyNumberFormat="1" applyFont="1" applyBorder="1" applyAlignment="1">
      <alignment horizontal="right" vertical="center"/>
    </xf>
    <xf numFmtId="0" fontId="0" fillId="0" borderId="3" xfId="0" applyBorder="1" applyAlignment="1">
      <alignment horizontal="left" vertical="center"/>
    </xf>
    <xf numFmtId="3" fontId="0" fillId="0" borderId="3" xfId="0" applyNumberFormat="1" applyBorder="1" applyAlignment="1">
      <alignment horizontal="right" vertical="center"/>
    </xf>
    <xf numFmtId="4" fontId="0" fillId="0" borderId="3" xfId="0" applyNumberFormat="1" applyBorder="1" applyAlignment="1">
      <alignment horizontal="right" vertical="center"/>
    </xf>
    <xf numFmtId="164" fontId="0" fillId="0" borderId="0" xfId="0" applyNumberFormat="1" applyAlignment="1">
      <alignment horizontal="center" vertical="center"/>
    </xf>
    <xf numFmtId="164" fontId="0" fillId="0" borderId="3" xfId="0" applyNumberFormat="1" applyBorder="1" applyAlignment="1">
      <alignment horizontal="center" vertical="center"/>
    </xf>
    <xf numFmtId="0" fontId="0" fillId="0" borderId="0" xfId="0" applyAlignment="1">
      <alignment horizontal="right"/>
    </xf>
    <xf numFmtId="0" fontId="0" fillId="0" borderId="4" xfId="0" applyBorder="1"/>
    <xf numFmtId="0" fontId="8" fillId="0" borderId="0" xfId="0" applyFont="1"/>
    <xf numFmtId="0" fontId="8" fillId="0" borderId="5" xfId="0" applyFont="1" applyBorder="1" applyAlignment="1">
      <alignment horizontal="righ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0" xfId="0" applyFont="1" applyAlignment="1">
      <alignment horizontal="right"/>
    </xf>
    <xf numFmtId="0" fontId="1" fillId="2" borderId="0" xfId="0" applyFont="1" applyFill="1" applyAlignment="1">
      <alignment horizontal="left" wrapText="1"/>
    </xf>
    <xf numFmtId="0" fontId="2" fillId="2" borderId="0" xfId="0" applyFont="1" applyFill="1" applyAlignment="1">
      <alignment horizontal="left" wrapText="1"/>
    </xf>
    <xf numFmtId="0" fontId="8" fillId="0" borderId="2" xfId="0" applyFont="1" applyBorder="1" applyAlignment="1">
      <alignment horizontal="left" vertical="top" wrapText="1"/>
    </xf>
    <xf numFmtId="0" fontId="8" fillId="0" borderId="2" xfId="0" applyFont="1" applyBorder="1" applyAlignment="1">
      <alignment horizontal="center" vertical="top" wrapText="1"/>
    </xf>
    <xf numFmtId="0" fontId="0" fillId="6" borderId="0" xfId="0" applyFill="1" applyAlignment="1">
      <alignment horizontal="center" wrapText="1"/>
    </xf>
    <xf numFmtId="3" fontId="0" fillId="0" borderId="0" xfId="0" applyNumberFormat="1" applyAlignment="1">
      <alignment horizontal="right" vertical="center"/>
    </xf>
    <xf numFmtId="4" fontId="0" fillId="0" borderId="0" xfId="0" applyNumberFormat="1" applyAlignment="1">
      <alignment horizontal="right" vertical="center"/>
    </xf>
    <xf numFmtId="0" fontId="0" fillId="0" borderId="0" xfId="0" applyAlignment="1">
      <alignment horizontal="left" vertical="center" wrapText="1"/>
    </xf>
    <xf numFmtId="0" fontId="0" fillId="0" borderId="0" xfId="0"/>
    <xf numFmtId="0" fontId="8" fillId="0" borderId="5" xfId="0" applyFont="1" applyBorder="1" applyAlignment="1">
      <alignment horizontal="center" vertical="top" wrapText="1"/>
    </xf>
    <xf numFmtId="0" fontId="8" fillId="0" borderId="2" xfId="0" applyFont="1" applyBorder="1" applyAlignment="1">
      <alignment horizontal="righ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0</xdr:colOff>
      <xdr:row>24</xdr:row>
      <xdr:rowOff>0</xdr:rowOff>
    </xdr:from>
    <xdr:ext cx="13500000" cy="810000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47</xdr:row>
      <xdr:rowOff>0</xdr:rowOff>
    </xdr:from>
    <xdr:ext cx="13500000" cy="81000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44</xdr:row>
      <xdr:rowOff>0</xdr:rowOff>
    </xdr:from>
    <xdr:ext cx="13500000" cy="81000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94</xdr:row>
      <xdr:rowOff>0</xdr:rowOff>
    </xdr:from>
    <xdr:ext cx="13500000" cy="8100000"/>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27</xdr:row>
      <xdr:rowOff>0</xdr:rowOff>
    </xdr:from>
    <xdr:ext cx="13500000" cy="8100000"/>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19</xdr:row>
      <xdr:rowOff>0</xdr:rowOff>
    </xdr:from>
    <xdr:ext cx="13500000" cy="81000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46</xdr:row>
      <xdr:rowOff>0</xdr:rowOff>
    </xdr:from>
    <xdr:ext cx="13500000" cy="81000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96</xdr:row>
      <xdr:rowOff>0</xdr:rowOff>
    </xdr:from>
    <xdr:ext cx="13500000" cy="8100000"/>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45</xdr:row>
      <xdr:rowOff>0</xdr:rowOff>
    </xdr:from>
    <xdr:ext cx="13500000" cy="81000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95</xdr:row>
      <xdr:rowOff>0</xdr:rowOff>
    </xdr:from>
    <xdr:ext cx="13500000" cy="8100000"/>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145</xdr:row>
      <xdr:rowOff>0</xdr:rowOff>
    </xdr:from>
    <xdr:ext cx="13500000" cy="8100000"/>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25</xdr:row>
      <xdr:rowOff>0</xdr:rowOff>
    </xdr:from>
    <xdr:ext cx="13500000" cy="81000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4:D33"/>
  <sheetViews>
    <sheetView showGridLines="0" tabSelected="1" workbookViewId="0"/>
  </sheetViews>
  <sheetFormatPr baseColWidth="10" defaultRowHeight="12.75" x14ac:dyDescent="0.2"/>
  <cols>
    <col min="1" max="1" width="2.5703125" customWidth="1"/>
    <col min="2" max="2" width="12.5703125" customWidth="1"/>
    <col min="3" max="3" width="3.5703125" customWidth="1"/>
    <col min="4" max="4" width="105.5703125" customWidth="1"/>
  </cols>
  <sheetData>
    <row r="4" spans="2:4" ht="14.45" customHeight="1" x14ac:dyDescent="0.3">
      <c r="B4" s="1"/>
      <c r="C4" s="1"/>
      <c r="D4" s="1"/>
    </row>
    <row r="5" spans="2:4" ht="14.45" customHeight="1" x14ac:dyDescent="0.3">
      <c r="B5" s="1"/>
      <c r="C5" s="1"/>
      <c r="D5" s="1"/>
    </row>
    <row r="6" spans="2:4" ht="21" customHeight="1" x14ac:dyDescent="0.3">
      <c r="B6" s="34" t="s">
        <v>0</v>
      </c>
      <c r="C6" s="34"/>
      <c r="D6" s="34"/>
    </row>
    <row r="7" spans="2:4" ht="16.350000000000001" customHeight="1" x14ac:dyDescent="0.25">
      <c r="B7" s="35" t="s">
        <v>1</v>
      </c>
      <c r="C7" s="35"/>
      <c r="D7" s="35"/>
    </row>
    <row r="8" spans="2:4" ht="6" customHeight="1" x14ac:dyDescent="0.2">
      <c r="B8" t="s">
        <v>2</v>
      </c>
    </row>
    <row r="9" spans="2:4" x14ac:dyDescent="0.2">
      <c r="B9" t="s">
        <v>3</v>
      </c>
    </row>
    <row r="10" spans="2:4" x14ac:dyDescent="0.2">
      <c r="B10" t="s">
        <v>4</v>
      </c>
    </row>
    <row r="15" spans="2:4" ht="15.75" x14ac:dyDescent="0.25">
      <c r="B15" s="2" t="s">
        <v>5</v>
      </c>
    </row>
    <row r="17" spans="2:4" x14ac:dyDescent="0.2">
      <c r="B17" s="4" t="s">
        <v>7</v>
      </c>
    </row>
    <row r="18" spans="2:4" x14ac:dyDescent="0.2">
      <c r="B18" s="5" t="str">
        <f>HYPERLINK("#'T1'!A1", "Tabelle 1:")</f>
        <v>Tabelle 1:</v>
      </c>
      <c r="C18" t="s">
        <v>2</v>
      </c>
      <c r="D18" s="6" t="str">
        <f>HYPERLINK("#'T1'!A1", "Abgänger/innen der Regel- und Sonderschule nach Oberstufentyp und Anschlusslösungsgruppe, 2026")</f>
        <v>Abgänger/innen der Regel- und Sonderschule nach Oberstufentyp und Anschlusslösungsgruppe, 2026</v>
      </c>
    </row>
    <row r="20" spans="2:4" x14ac:dyDescent="0.2">
      <c r="B20" s="4" t="s">
        <v>16</v>
      </c>
    </row>
    <row r="21" spans="2:4" x14ac:dyDescent="0.2">
      <c r="B21" s="7" t="str">
        <f>HYPERLINK("#'T2'!A1", "Tabelle 2:")</f>
        <v>Tabelle 2:</v>
      </c>
      <c r="C21" t="s">
        <v>2</v>
      </c>
      <c r="D21" s="6" t="str">
        <f>HYPERLINK("#'T2'!A1", "Abgänger/innen der Regelschule nach Anschlusslösung, 2017–2026")</f>
        <v>Abgänger/innen der Regelschule nach Anschlusslösung, 2017–2026</v>
      </c>
    </row>
    <row r="22" spans="2:4" x14ac:dyDescent="0.2">
      <c r="B22" s="7" t="str">
        <f>HYPERLINK("#'T3'!A1", "Tabelle 3:")</f>
        <v>Tabelle 3:</v>
      </c>
      <c r="C22" t="s">
        <v>2</v>
      </c>
      <c r="D22" s="6" t="str">
        <f>HYPERLINK("#'T3'!A1", "Abgänger/innen der Regelschule nach Oberstufentyp und Anschlusslösung, 2026")</f>
        <v>Abgänger/innen der Regelschule nach Oberstufentyp und Anschlusslösung, 2026</v>
      </c>
    </row>
    <row r="23" spans="2:4" x14ac:dyDescent="0.2">
      <c r="B23" s="7" t="str">
        <f>HYPERLINK("#'T4'!A1", "Tabelle 4:")</f>
        <v>Tabelle 4:</v>
      </c>
      <c r="C23" t="s">
        <v>2</v>
      </c>
      <c r="D23" s="6" t="str">
        <f>HYPERLINK("#'T4'!A1", "Abgänger/innen der Regelschule nach Oberstufentyp mit Direktübertritt in die Sekundarstufe II, 2008–2026")</f>
        <v>Abgänger/innen der Regelschule nach Oberstufentyp mit Direktübertritt in die Sekundarstufe II, 2008–2026</v>
      </c>
    </row>
    <row r="24" spans="2:4" x14ac:dyDescent="0.2">
      <c r="B24" s="7" t="str">
        <f>HYPERLINK("#'T5'!A1", "Tabelle 5:")</f>
        <v>Tabelle 5:</v>
      </c>
      <c r="C24" t="s">
        <v>2</v>
      </c>
      <c r="D24" s="6" t="str">
        <f>HYPERLINK("#'T5'!A1", "Abgänger/innen der Regelschule nach Bezirk und Anschlusslösungsgruppe, 2026")</f>
        <v>Abgänger/innen der Regelschule nach Bezirk und Anschlusslösungsgruppe, 2026</v>
      </c>
    </row>
    <row r="25" spans="2:4" x14ac:dyDescent="0.2">
      <c r="B25" s="7" t="str">
        <f>HYPERLINK("#'T6'!A1", "Tabelle 6:")</f>
        <v>Tabelle 6:</v>
      </c>
      <c r="C25" t="s">
        <v>2</v>
      </c>
      <c r="D25" s="6" t="str">
        <f>HYPERLINK("#'T6'!A1", "Abgänger/innen der Regelschule nach Oberstufentyp, Geschlecht und Anschlusslösung, 2026")</f>
        <v>Abgänger/innen der Regelschule nach Oberstufentyp, Geschlecht und Anschlusslösung, 2026</v>
      </c>
    </row>
    <row r="26" spans="2:4" x14ac:dyDescent="0.2">
      <c r="B26" s="7" t="str">
        <f>HYPERLINK("#'T7'!A1", "Tabelle 7:")</f>
        <v>Tabelle 7:</v>
      </c>
      <c r="C26" t="s">
        <v>2</v>
      </c>
      <c r="D26" s="6" t="str">
        <f>HYPERLINK("#'T7'!A1", "Abgänger/innen der Regelschule nach Altersklasse und Anschlusslösung, 2026")</f>
        <v>Abgänger/innen der Regelschule nach Altersklasse und Anschlusslösung, 2026</v>
      </c>
    </row>
    <row r="27" spans="2:4" x14ac:dyDescent="0.2">
      <c r="B27" s="7" t="str">
        <f>HYPERLINK("#'T8'!A1", "Tabelle 8:")</f>
        <v>Tabelle 8:</v>
      </c>
      <c r="C27" t="s">
        <v>2</v>
      </c>
      <c r="D27" s="6" t="str">
        <f>HYPERLINK("#'T8'!A1", "Abgänger/innen der Regelschule nach Oberstufentyp, Nationalität und Anschlusslösung, 2026")</f>
        <v>Abgänger/innen der Regelschule nach Oberstufentyp, Nationalität und Anschlusslösung, 2026</v>
      </c>
    </row>
    <row r="28" spans="2:4" x14ac:dyDescent="0.2">
      <c r="B28" s="7" t="str">
        <f>HYPERLINK("#'T9'!A1", "Tabelle 9:")</f>
        <v>Tabelle 9:</v>
      </c>
      <c r="C28" t="s">
        <v>2</v>
      </c>
      <c r="D28" s="6" t="str">
        <f>HYPERLINK("#'T9'!A1", "Abgänger/innen der Regelschule nach Anschlusslösungsgruppe und häufigste Nationalitäten, 2026")</f>
        <v>Abgänger/innen der Regelschule nach Anschlusslösungsgruppe und häufigste Nationalitäten, 2026</v>
      </c>
    </row>
    <row r="30" spans="2:4" x14ac:dyDescent="0.2">
      <c r="B30" s="4" t="s">
        <v>18</v>
      </c>
    </row>
    <row r="31" spans="2:4" x14ac:dyDescent="0.2">
      <c r="B31" s="8" t="str">
        <f>HYPERLINK("#'T10'!A1", "Tabelle 10:")</f>
        <v>Tabelle 10:</v>
      </c>
      <c r="C31" t="s">
        <v>2</v>
      </c>
      <c r="D31" s="6" t="str">
        <f>HYPERLINK("#'T10'!A1", "Abgänger/innen der Sonderschule nach Anschlusslösungsgruppe, 2017–2026")</f>
        <v>Abgänger/innen der Sonderschule nach Anschlusslösungsgruppe, 2017–2026</v>
      </c>
    </row>
    <row r="33" spans="2:2" x14ac:dyDescent="0.2">
      <c r="B33" s="9" t="str">
        <f>HYPERLINK("#'Erläuterungen'!A1", "Erläuterungen")</f>
        <v>Erläuterungen</v>
      </c>
    </row>
  </sheetData>
  <mergeCells count="2">
    <mergeCell ref="B6:D6"/>
    <mergeCell ref="B7:D7"/>
  </mergeCells>
  <pageMargins left="0.7" right="0.7" top="0.75" bottom="0.75" header="0.3" footer="0.3"/>
  <pageSetup paperSize="9" fitToHeight="0" orientation="portrait" horizontalDpi="300" verticalDpi="300"/>
  <headerFooter differentFirst="1" scaleWithDoc="0" alignWithMargins="0">
    <firstHeader>&amp;L&amp;C&amp;R&amp;B DEPARTEMENT FINANZEN UND RESSOURCEN
Statistik Aargau</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6D4FF"/>
  </sheetPr>
  <dimension ref="B1:O16"/>
  <sheetViews>
    <sheetView showGridLines="0" workbookViewId="0"/>
  </sheetViews>
  <sheetFormatPr baseColWidth="10" defaultRowHeight="12.75" x14ac:dyDescent="0.2"/>
  <cols>
    <col min="1" max="1" width="2.5703125" customWidth="1"/>
    <col min="2" max="2" width="39.5703125" customWidth="1"/>
    <col min="3" max="3" width="5.85546875" customWidth="1"/>
    <col min="4" max="4" width="17.7109375" customWidth="1"/>
    <col min="5" max="5" width="17.5703125" customWidth="1"/>
    <col min="6" max="15" width="13.7109375" customWidth="1"/>
  </cols>
  <sheetData>
    <row r="1" spans="2:15" ht="18" x14ac:dyDescent="0.25">
      <c r="B1" s="3" t="s">
        <v>15</v>
      </c>
    </row>
    <row r="4" spans="2:15" x14ac:dyDescent="0.2">
      <c r="B4" s="36" t="s">
        <v>45</v>
      </c>
      <c r="C4" s="37" t="s">
        <v>46</v>
      </c>
      <c r="D4" s="37" t="s">
        <v>373</v>
      </c>
      <c r="E4" s="37" t="s">
        <v>374</v>
      </c>
      <c r="F4" s="37" t="s">
        <v>375</v>
      </c>
      <c r="G4" s="37" t="s">
        <v>375</v>
      </c>
      <c r="H4" s="37" t="s">
        <v>375</v>
      </c>
      <c r="I4" s="37" t="s">
        <v>375</v>
      </c>
      <c r="J4" s="37" t="s">
        <v>375</v>
      </c>
      <c r="K4" s="37" t="s">
        <v>375</v>
      </c>
      <c r="L4" s="37" t="s">
        <v>375</v>
      </c>
      <c r="M4" s="37" t="s">
        <v>375</v>
      </c>
      <c r="N4" s="37" t="s">
        <v>375</v>
      </c>
      <c r="O4" s="37" t="s">
        <v>375</v>
      </c>
    </row>
    <row r="5" spans="2:15" x14ac:dyDescent="0.2">
      <c r="B5" s="36" t="s">
        <v>45</v>
      </c>
      <c r="C5" s="37" t="s">
        <v>46</v>
      </c>
      <c r="D5" s="37" t="s">
        <v>373</v>
      </c>
      <c r="E5" s="37" t="s">
        <v>374</v>
      </c>
      <c r="F5" s="12" t="s">
        <v>376</v>
      </c>
      <c r="G5" s="12" t="s">
        <v>377</v>
      </c>
      <c r="H5" s="12" t="s">
        <v>378</v>
      </c>
      <c r="I5" s="12" t="s">
        <v>379</v>
      </c>
      <c r="J5" s="12" t="s">
        <v>380</v>
      </c>
      <c r="K5" s="12" t="s">
        <v>381</v>
      </c>
      <c r="L5" s="12" t="s">
        <v>382</v>
      </c>
      <c r="M5" s="12" t="s">
        <v>383</v>
      </c>
      <c r="N5" s="12" t="s">
        <v>384</v>
      </c>
      <c r="O5" s="12" t="s">
        <v>385</v>
      </c>
    </row>
    <row r="6" spans="2:15" x14ac:dyDescent="0.2">
      <c r="B6" s="38" t="s">
        <v>48</v>
      </c>
      <c r="C6" s="39"/>
      <c r="D6" s="39"/>
      <c r="E6" s="39"/>
      <c r="F6" s="39"/>
      <c r="G6" s="39"/>
      <c r="H6" s="39"/>
      <c r="I6" s="39"/>
      <c r="J6" s="39"/>
      <c r="K6" s="39"/>
      <c r="L6" s="39"/>
      <c r="M6" s="39"/>
      <c r="N6" s="39"/>
      <c r="O6" s="39"/>
    </row>
    <row r="7" spans="2:15" x14ac:dyDescent="0.2">
      <c r="B7" s="29" t="s">
        <v>386</v>
      </c>
      <c r="C7" s="29" t="s">
        <v>387</v>
      </c>
      <c r="D7" s="33" t="s">
        <v>388</v>
      </c>
      <c r="E7" s="33" t="s">
        <v>389</v>
      </c>
      <c r="F7" s="29">
        <v>273</v>
      </c>
      <c r="G7" s="29">
        <v>247</v>
      </c>
      <c r="H7" s="29">
        <v>239</v>
      </c>
      <c r="I7" s="29">
        <v>131</v>
      </c>
      <c r="J7" s="29">
        <v>113</v>
      </c>
      <c r="K7" s="29">
        <v>104</v>
      </c>
      <c r="L7" s="29">
        <v>87</v>
      </c>
      <c r="M7" s="29">
        <v>53</v>
      </c>
      <c r="N7" s="29">
        <v>52</v>
      </c>
      <c r="O7" s="29">
        <v>48</v>
      </c>
    </row>
    <row r="8" spans="2:15" x14ac:dyDescent="0.2">
      <c r="B8" s="38" t="s">
        <v>49</v>
      </c>
      <c r="C8" s="39"/>
      <c r="D8" s="39"/>
      <c r="E8" s="39"/>
      <c r="F8" s="39"/>
      <c r="G8" s="39"/>
      <c r="H8" s="39"/>
      <c r="I8" s="39"/>
      <c r="J8" s="39"/>
      <c r="K8" s="39"/>
      <c r="L8" s="39"/>
      <c r="M8" s="39"/>
      <c r="N8" s="39"/>
      <c r="O8" s="39"/>
    </row>
    <row r="9" spans="2:15" x14ac:dyDescent="0.2">
      <c r="B9" s="13" t="s">
        <v>386</v>
      </c>
      <c r="C9" s="27" t="s">
        <v>67</v>
      </c>
      <c r="D9" s="27" t="s">
        <v>67</v>
      </c>
      <c r="E9" s="27" t="s">
        <v>67</v>
      </c>
      <c r="F9" s="27" t="s">
        <v>67</v>
      </c>
      <c r="G9" s="27" t="s">
        <v>67</v>
      </c>
      <c r="H9" s="27" t="s">
        <v>67</v>
      </c>
      <c r="I9" s="27" t="s">
        <v>67</v>
      </c>
      <c r="J9" s="27" t="s">
        <v>67</v>
      </c>
      <c r="K9" s="27" t="s">
        <v>67</v>
      </c>
      <c r="L9" s="27" t="s">
        <v>67</v>
      </c>
      <c r="M9" s="27" t="s">
        <v>67</v>
      </c>
      <c r="N9" s="27" t="s">
        <v>67</v>
      </c>
      <c r="O9" s="27" t="s">
        <v>67</v>
      </c>
    </row>
    <row r="10" spans="2:15" x14ac:dyDescent="0.2">
      <c r="B10" s="13" t="s">
        <v>390</v>
      </c>
      <c r="C10" s="27" t="s">
        <v>172</v>
      </c>
      <c r="D10" s="27" t="s">
        <v>396</v>
      </c>
      <c r="E10" s="27" t="s">
        <v>397</v>
      </c>
      <c r="F10" s="27" t="s">
        <v>400</v>
      </c>
      <c r="G10" s="27" t="s">
        <v>402</v>
      </c>
      <c r="H10" s="27" t="s">
        <v>405</v>
      </c>
      <c r="I10" s="27" t="s">
        <v>408</v>
      </c>
      <c r="J10" s="27" t="s">
        <v>411</v>
      </c>
      <c r="K10" s="27" t="s">
        <v>413</v>
      </c>
      <c r="L10" s="27" t="s">
        <v>71</v>
      </c>
      <c r="M10" s="27" t="s">
        <v>404</v>
      </c>
      <c r="N10" s="27" t="s">
        <v>420</v>
      </c>
      <c r="O10" s="27" t="s">
        <v>142</v>
      </c>
    </row>
    <row r="11" spans="2:15" x14ac:dyDescent="0.2">
      <c r="B11" s="13" t="s">
        <v>391</v>
      </c>
      <c r="C11" s="27" t="s">
        <v>69</v>
      </c>
      <c r="D11" s="27" t="s">
        <v>194</v>
      </c>
      <c r="E11" s="27" t="s">
        <v>125</v>
      </c>
      <c r="F11" s="27" t="s">
        <v>104</v>
      </c>
      <c r="G11" s="27" t="s">
        <v>161</v>
      </c>
      <c r="H11" s="27" t="s">
        <v>105</v>
      </c>
      <c r="I11" s="27" t="s">
        <v>135</v>
      </c>
      <c r="J11" s="27" t="s">
        <v>114</v>
      </c>
      <c r="K11" s="27" t="s">
        <v>414</v>
      </c>
      <c r="L11" s="27" t="s">
        <v>115</v>
      </c>
      <c r="M11" s="27" t="s">
        <v>115</v>
      </c>
      <c r="N11" s="27" t="s">
        <v>139</v>
      </c>
      <c r="O11" s="27" t="s">
        <v>150</v>
      </c>
    </row>
    <row r="12" spans="2:15" x14ac:dyDescent="0.2">
      <c r="B12" s="13" t="s">
        <v>392</v>
      </c>
      <c r="C12" s="27" t="s">
        <v>192</v>
      </c>
      <c r="D12" s="27" t="s">
        <v>180</v>
      </c>
      <c r="E12" s="27" t="s">
        <v>398</v>
      </c>
      <c r="F12" s="27" t="s">
        <v>401</v>
      </c>
      <c r="G12" s="27" t="s">
        <v>268</v>
      </c>
      <c r="H12" s="27" t="s">
        <v>406</v>
      </c>
      <c r="I12" s="27" t="s">
        <v>409</v>
      </c>
      <c r="J12" s="27" t="s">
        <v>68</v>
      </c>
      <c r="K12" s="27" t="s">
        <v>415</v>
      </c>
      <c r="L12" s="27" t="s">
        <v>70</v>
      </c>
      <c r="M12" s="27" t="s">
        <v>419</v>
      </c>
      <c r="N12" s="27" t="s">
        <v>421</v>
      </c>
      <c r="O12" s="27" t="s">
        <v>422</v>
      </c>
    </row>
    <row r="13" spans="2:15" x14ac:dyDescent="0.2">
      <c r="B13" s="13" t="s">
        <v>393</v>
      </c>
      <c r="C13" s="27" t="s">
        <v>195</v>
      </c>
      <c r="D13" s="27" t="s">
        <v>331</v>
      </c>
      <c r="E13" s="27" t="s">
        <v>337</v>
      </c>
      <c r="F13" s="27" t="s">
        <v>179</v>
      </c>
      <c r="G13" s="27" t="s">
        <v>403</v>
      </c>
      <c r="H13" s="27" t="s">
        <v>166</v>
      </c>
      <c r="I13" s="27" t="s">
        <v>410</v>
      </c>
      <c r="J13" s="27" t="s">
        <v>412</v>
      </c>
      <c r="K13" s="27" t="s">
        <v>416</v>
      </c>
      <c r="L13" s="27" t="s">
        <v>418</v>
      </c>
      <c r="M13" s="27" t="s">
        <v>333</v>
      </c>
      <c r="N13" s="27" t="s">
        <v>420</v>
      </c>
      <c r="O13" s="27" t="s">
        <v>423</v>
      </c>
    </row>
    <row r="14" spans="2:15" x14ac:dyDescent="0.2">
      <c r="B14" s="13" t="s">
        <v>394</v>
      </c>
      <c r="C14" s="27" t="s">
        <v>104</v>
      </c>
      <c r="D14" s="27" t="s">
        <v>116</v>
      </c>
      <c r="E14" s="27" t="s">
        <v>69</v>
      </c>
      <c r="F14" s="27" t="s">
        <v>69</v>
      </c>
      <c r="G14" s="27" t="s">
        <v>153</v>
      </c>
      <c r="H14" s="27" t="s">
        <v>407</v>
      </c>
      <c r="I14" s="27" t="s">
        <v>126</v>
      </c>
      <c r="J14" s="27" t="s">
        <v>104</v>
      </c>
      <c r="K14" s="27" t="s">
        <v>417</v>
      </c>
      <c r="L14" s="27" t="s">
        <v>135</v>
      </c>
      <c r="M14" s="27" t="s">
        <v>115</v>
      </c>
      <c r="N14" s="27" t="s">
        <v>139</v>
      </c>
      <c r="O14" s="27" t="s">
        <v>424</v>
      </c>
    </row>
    <row r="15" spans="2:15" x14ac:dyDescent="0.2">
      <c r="B15" s="22" t="s">
        <v>395</v>
      </c>
      <c r="C15" s="27" t="s">
        <v>69</v>
      </c>
      <c r="D15" s="27" t="s">
        <v>150</v>
      </c>
      <c r="E15" s="27" t="s">
        <v>399</v>
      </c>
      <c r="F15" s="27" t="s">
        <v>164</v>
      </c>
      <c r="G15" s="27" t="s">
        <v>404</v>
      </c>
      <c r="H15" s="27" t="s">
        <v>407</v>
      </c>
      <c r="I15" s="27" t="s">
        <v>135</v>
      </c>
      <c r="J15" s="27" t="s">
        <v>365</v>
      </c>
      <c r="K15" s="27" t="s">
        <v>329</v>
      </c>
      <c r="L15" s="27" t="s">
        <v>110</v>
      </c>
      <c r="M15" s="27" t="s">
        <v>404</v>
      </c>
      <c r="N15" s="27" t="s">
        <v>139</v>
      </c>
      <c r="O15" s="27" t="s">
        <v>425</v>
      </c>
    </row>
    <row r="16" spans="2:15" x14ac:dyDescent="0.2">
      <c r="C16" s="28"/>
      <c r="D16" s="28"/>
      <c r="E16" s="28"/>
      <c r="F16" s="28"/>
      <c r="G16" s="28"/>
      <c r="H16" s="28"/>
      <c r="I16" s="28"/>
      <c r="J16" s="28"/>
      <c r="K16" s="28"/>
      <c r="L16" s="28"/>
      <c r="M16" s="28"/>
      <c r="N16" s="28"/>
      <c r="O16" s="28"/>
    </row>
  </sheetData>
  <mergeCells count="7">
    <mergeCell ref="B6:O6"/>
    <mergeCell ref="B8:O8"/>
    <mergeCell ref="B4:B5"/>
    <mergeCell ref="C4:C5"/>
    <mergeCell ref="D4:D5"/>
    <mergeCell ref="E4:E5"/>
    <mergeCell ref="F4:O4"/>
  </mergeCells>
  <pageMargins left="0.7" right="0.7" top="0.75" bottom="0.75" header="0.3" footer="0.3"/>
  <pageSetup paperSize="9" scale="50" fitToWidth="0" fitToHeight="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774"/>
  </sheetPr>
  <dimension ref="B1:V23"/>
  <sheetViews>
    <sheetView showGridLines="0" workbookViewId="0"/>
  </sheetViews>
  <sheetFormatPr baseColWidth="10" defaultRowHeight="12.75" x14ac:dyDescent="0.2"/>
  <cols>
    <col min="1" max="1" width="2.5703125" customWidth="1"/>
    <col min="2" max="2" width="41.140625" customWidth="1"/>
    <col min="3" max="22" width="11.140625" customWidth="1"/>
  </cols>
  <sheetData>
    <row r="1" spans="2:22" ht="18" x14ac:dyDescent="0.25">
      <c r="B1" s="3" t="s">
        <v>17</v>
      </c>
    </row>
    <row r="4" spans="2:22" x14ac:dyDescent="0.2">
      <c r="B4" s="31" t="s">
        <v>45</v>
      </c>
      <c r="C4" s="43">
        <v>2017</v>
      </c>
      <c r="D4" s="37">
        <v>2017</v>
      </c>
      <c r="E4" s="37">
        <v>2018</v>
      </c>
      <c r="F4" s="37">
        <v>2018</v>
      </c>
      <c r="G4" s="37">
        <v>2019</v>
      </c>
      <c r="H4" s="37">
        <v>2019</v>
      </c>
      <c r="I4" s="37">
        <v>2020</v>
      </c>
      <c r="J4" s="37">
        <v>2020</v>
      </c>
      <c r="K4" s="37">
        <v>2021</v>
      </c>
      <c r="L4" s="37">
        <v>2021</v>
      </c>
      <c r="M4" s="37">
        <v>2022</v>
      </c>
      <c r="N4" s="37">
        <v>2022</v>
      </c>
      <c r="O4" s="37">
        <v>2023</v>
      </c>
      <c r="P4" s="37">
        <v>2023</v>
      </c>
      <c r="Q4" s="37">
        <v>2024</v>
      </c>
      <c r="R4" s="37">
        <v>2024</v>
      </c>
      <c r="S4" s="37">
        <v>2025</v>
      </c>
      <c r="T4" s="37">
        <v>2025</v>
      </c>
      <c r="U4" s="37" t="s">
        <v>426</v>
      </c>
      <c r="V4" s="37" t="s">
        <v>426</v>
      </c>
    </row>
    <row r="5" spans="2:22" x14ac:dyDescent="0.2">
      <c r="B5" s="32" t="s">
        <v>2</v>
      </c>
      <c r="C5" s="30" t="s">
        <v>48</v>
      </c>
      <c r="D5" s="12" t="s">
        <v>49</v>
      </c>
      <c r="E5" s="12" t="s">
        <v>48</v>
      </c>
      <c r="F5" s="12" t="s">
        <v>49</v>
      </c>
      <c r="G5" s="12" t="s">
        <v>48</v>
      </c>
      <c r="H5" s="12" t="s">
        <v>49</v>
      </c>
      <c r="I5" s="12" t="s">
        <v>48</v>
      </c>
      <c r="J5" s="12" t="s">
        <v>49</v>
      </c>
      <c r="K5" s="12" t="s">
        <v>48</v>
      </c>
      <c r="L5" s="12" t="s">
        <v>49</v>
      </c>
      <c r="M5" s="12" t="s">
        <v>48</v>
      </c>
      <c r="N5" s="12" t="s">
        <v>49</v>
      </c>
      <c r="O5" s="12" t="s">
        <v>48</v>
      </c>
      <c r="P5" s="12" t="s">
        <v>49</v>
      </c>
      <c r="Q5" s="12" t="s">
        <v>48</v>
      </c>
      <c r="R5" s="12" t="s">
        <v>49</v>
      </c>
      <c r="S5" s="12" t="s">
        <v>48</v>
      </c>
      <c r="T5" s="12" t="s">
        <v>49</v>
      </c>
      <c r="U5" s="12" t="s">
        <v>48</v>
      </c>
      <c r="V5" s="12" t="s">
        <v>49</v>
      </c>
    </row>
    <row r="6" spans="2:22" x14ac:dyDescent="0.2">
      <c r="B6" s="38" t="s">
        <v>427</v>
      </c>
      <c r="C6" s="39"/>
      <c r="D6" s="40"/>
      <c r="E6" s="39"/>
      <c r="F6" s="40"/>
      <c r="G6" s="39"/>
      <c r="H6" s="40"/>
      <c r="I6" s="39"/>
      <c r="J6" s="40"/>
      <c r="K6" s="39"/>
      <c r="L6" s="40"/>
      <c r="M6" s="39"/>
      <c r="N6" s="40"/>
      <c r="O6" s="39"/>
      <c r="P6" s="40"/>
      <c r="Q6" s="39"/>
      <c r="R6" s="40"/>
      <c r="S6" s="39"/>
      <c r="T6" s="40"/>
      <c r="U6" s="39"/>
      <c r="V6" s="40"/>
    </row>
    <row r="7" spans="2:22" x14ac:dyDescent="0.2">
      <c r="B7" s="16" t="s">
        <v>427</v>
      </c>
      <c r="C7" s="17">
        <v>213</v>
      </c>
      <c r="D7" s="18" t="s">
        <v>58</v>
      </c>
      <c r="E7" s="17">
        <v>173</v>
      </c>
      <c r="F7" s="18" t="s">
        <v>58</v>
      </c>
      <c r="G7" s="17">
        <v>207</v>
      </c>
      <c r="H7" s="18" t="s">
        <v>58</v>
      </c>
      <c r="I7" s="17">
        <v>175</v>
      </c>
      <c r="J7" s="18" t="s">
        <v>58</v>
      </c>
      <c r="K7" s="17">
        <v>162</v>
      </c>
      <c r="L7" s="18" t="s">
        <v>58</v>
      </c>
      <c r="M7" s="17">
        <v>190</v>
      </c>
      <c r="N7" s="18" t="s">
        <v>58</v>
      </c>
      <c r="O7" s="17">
        <v>183</v>
      </c>
      <c r="P7" s="18" t="s">
        <v>58</v>
      </c>
      <c r="Q7" s="17">
        <v>179</v>
      </c>
      <c r="R7" s="18" t="s">
        <v>58</v>
      </c>
      <c r="S7" s="17">
        <v>143</v>
      </c>
      <c r="T7" s="18" t="s">
        <v>58</v>
      </c>
      <c r="U7" s="17">
        <v>514</v>
      </c>
      <c r="V7" s="18" t="s">
        <v>58</v>
      </c>
    </row>
    <row r="8" spans="2:22" x14ac:dyDescent="0.2">
      <c r="B8" s="38" t="s">
        <v>59</v>
      </c>
      <c r="C8" s="39"/>
      <c r="D8" s="40"/>
      <c r="E8" s="39"/>
      <c r="F8" s="40"/>
      <c r="G8" s="39"/>
      <c r="H8" s="40"/>
      <c r="I8" s="39"/>
      <c r="J8" s="40"/>
      <c r="K8" s="39"/>
      <c r="L8" s="40"/>
      <c r="M8" s="39"/>
      <c r="N8" s="40"/>
      <c r="O8" s="39"/>
      <c r="P8" s="40"/>
      <c r="Q8" s="39"/>
      <c r="R8" s="40"/>
      <c r="S8" s="39"/>
      <c r="T8" s="40"/>
      <c r="U8" s="39"/>
      <c r="V8" s="40"/>
    </row>
    <row r="9" spans="2:22" x14ac:dyDescent="0.2">
      <c r="B9" s="16" t="s">
        <v>46</v>
      </c>
      <c r="C9" s="17">
        <v>175</v>
      </c>
      <c r="D9" s="18" t="s">
        <v>67</v>
      </c>
      <c r="E9" s="17">
        <v>153</v>
      </c>
      <c r="F9" s="18" t="s">
        <v>67</v>
      </c>
      <c r="G9" s="17">
        <v>172</v>
      </c>
      <c r="H9" s="18" t="s">
        <v>67</v>
      </c>
      <c r="I9" s="17">
        <v>147</v>
      </c>
      <c r="J9" s="18" t="s">
        <v>67</v>
      </c>
      <c r="K9" s="17">
        <v>134</v>
      </c>
      <c r="L9" s="18" t="s">
        <v>67</v>
      </c>
      <c r="M9" s="17">
        <v>171</v>
      </c>
      <c r="N9" s="18" t="s">
        <v>67</v>
      </c>
      <c r="O9" s="17">
        <v>169</v>
      </c>
      <c r="P9" s="18" t="s">
        <v>67</v>
      </c>
      <c r="Q9" s="17">
        <v>148</v>
      </c>
      <c r="R9" s="18" t="s">
        <v>67</v>
      </c>
      <c r="S9" s="17">
        <v>127</v>
      </c>
      <c r="T9" s="18" t="s">
        <v>67</v>
      </c>
      <c r="U9" s="17">
        <v>265</v>
      </c>
      <c r="V9" s="18" t="s">
        <v>67</v>
      </c>
    </row>
    <row r="10" spans="2:22" x14ac:dyDescent="0.2">
      <c r="B10" s="13" t="s">
        <v>60</v>
      </c>
      <c r="C10" s="14">
        <v>0</v>
      </c>
      <c r="D10" s="15" t="s">
        <v>115</v>
      </c>
      <c r="E10" s="14">
        <v>3</v>
      </c>
      <c r="F10" s="15" t="s">
        <v>156</v>
      </c>
      <c r="G10" s="14">
        <v>1</v>
      </c>
      <c r="H10" s="15" t="s">
        <v>106</v>
      </c>
      <c r="I10" s="14">
        <v>1</v>
      </c>
      <c r="J10" s="15" t="s">
        <v>165</v>
      </c>
      <c r="K10" s="14">
        <v>2</v>
      </c>
      <c r="L10" s="15" t="s">
        <v>126</v>
      </c>
      <c r="M10" s="14">
        <v>2</v>
      </c>
      <c r="N10" s="15" t="s">
        <v>134</v>
      </c>
      <c r="O10" s="14">
        <v>1</v>
      </c>
      <c r="P10" s="15" t="s">
        <v>106</v>
      </c>
      <c r="Q10" s="14">
        <v>3</v>
      </c>
      <c r="R10" s="15" t="s">
        <v>156</v>
      </c>
      <c r="S10" s="14">
        <v>5</v>
      </c>
      <c r="T10" s="15" t="s">
        <v>149</v>
      </c>
      <c r="U10" s="14">
        <v>5</v>
      </c>
      <c r="V10" s="15" t="s">
        <v>139</v>
      </c>
    </row>
    <row r="11" spans="2:22" x14ac:dyDescent="0.2">
      <c r="B11" s="13" t="s">
        <v>61</v>
      </c>
      <c r="C11" s="14">
        <v>1</v>
      </c>
      <c r="D11" s="15" t="s">
        <v>106</v>
      </c>
      <c r="E11" s="14">
        <v>0</v>
      </c>
      <c r="F11" s="15" t="s">
        <v>115</v>
      </c>
      <c r="G11" s="14">
        <v>0</v>
      </c>
      <c r="H11" s="15" t="s">
        <v>115</v>
      </c>
      <c r="I11" s="14">
        <v>0</v>
      </c>
      <c r="J11" s="15" t="s">
        <v>115</v>
      </c>
      <c r="K11" s="14">
        <v>0</v>
      </c>
      <c r="L11" s="15" t="s">
        <v>115</v>
      </c>
      <c r="M11" s="14">
        <v>0</v>
      </c>
      <c r="N11" s="15" t="s">
        <v>115</v>
      </c>
      <c r="O11" s="14">
        <v>0</v>
      </c>
      <c r="P11" s="15" t="s">
        <v>115</v>
      </c>
      <c r="Q11" s="14">
        <v>1</v>
      </c>
      <c r="R11" s="15" t="s">
        <v>165</v>
      </c>
      <c r="S11" s="14">
        <v>0</v>
      </c>
      <c r="T11" s="15" t="s">
        <v>115</v>
      </c>
      <c r="U11" s="14">
        <v>1</v>
      </c>
      <c r="V11" s="15" t="s">
        <v>111</v>
      </c>
    </row>
    <row r="12" spans="2:22" x14ac:dyDescent="0.2">
      <c r="B12" s="13" t="s">
        <v>62</v>
      </c>
      <c r="C12" s="14">
        <v>73</v>
      </c>
      <c r="D12" s="15" t="s">
        <v>430</v>
      </c>
      <c r="E12" s="14">
        <v>62</v>
      </c>
      <c r="F12" s="15" t="s">
        <v>433</v>
      </c>
      <c r="G12" s="14">
        <v>70</v>
      </c>
      <c r="H12" s="15" t="s">
        <v>435</v>
      </c>
      <c r="I12" s="14">
        <v>61</v>
      </c>
      <c r="J12" s="15" t="s">
        <v>437</v>
      </c>
      <c r="K12" s="14">
        <v>48</v>
      </c>
      <c r="L12" s="15" t="s">
        <v>441</v>
      </c>
      <c r="M12" s="14">
        <v>70</v>
      </c>
      <c r="N12" s="15" t="s">
        <v>444</v>
      </c>
      <c r="O12" s="14">
        <v>68</v>
      </c>
      <c r="P12" s="15" t="s">
        <v>448</v>
      </c>
      <c r="Q12" s="14">
        <v>69</v>
      </c>
      <c r="R12" s="15" t="s">
        <v>182</v>
      </c>
      <c r="S12" s="14">
        <v>39</v>
      </c>
      <c r="T12" s="15" t="s">
        <v>453</v>
      </c>
      <c r="U12" s="14">
        <v>127</v>
      </c>
      <c r="V12" s="15" t="s">
        <v>455</v>
      </c>
    </row>
    <row r="13" spans="2:22" x14ac:dyDescent="0.2">
      <c r="B13" s="13" t="s">
        <v>63</v>
      </c>
      <c r="C13" s="14">
        <v>49</v>
      </c>
      <c r="D13" s="15" t="s">
        <v>431</v>
      </c>
      <c r="E13" s="14">
        <v>33</v>
      </c>
      <c r="F13" s="15" t="s">
        <v>434</v>
      </c>
      <c r="G13" s="14">
        <v>61</v>
      </c>
      <c r="H13" s="15" t="s">
        <v>436</v>
      </c>
      <c r="I13" s="14">
        <v>50</v>
      </c>
      <c r="J13" s="15" t="s">
        <v>438</v>
      </c>
      <c r="K13" s="14">
        <v>52</v>
      </c>
      <c r="L13" s="15" t="s">
        <v>442</v>
      </c>
      <c r="M13" s="14">
        <v>45</v>
      </c>
      <c r="N13" s="15" t="s">
        <v>445</v>
      </c>
      <c r="O13" s="14">
        <v>67</v>
      </c>
      <c r="P13" s="15" t="s">
        <v>449</v>
      </c>
      <c r="Q13" s="14">
        <v>50</v>
      </c>
      <c r="R13" s="15" t="s">
        <v>452</v>
      </c>
      <c r="S13" s="14">
        <v>49</v>
      </c>
      <c r="T13" s="15" t="s">
        <v>454</v>
      </c>
      <c r="U13" s="14">
        <v>77</v>
      </c>
      <c r="V13" s="15" t="s">
        <v>456</v>
      </c>
    </row>
    <row r="14" spans="2:22" x14ac:dyDescent="0.2">
      <c r="B14" s="13" t="s">
        <v>428</v>
      </c>
      <c r="C14" s="14">
        <v>22</v>
      </c>
      <c r="D14" s="15" t="s">
        <v>178</v>
      </c>
      <c r="E14" s="14">
        <v>41</v>
      </c>
      <c r="F14" s="15" t="s">
        <v>396</v>
      </c>
      <c r="G14" s="14">
        <v>28</v>
      </c>
      <c r="H14" s="15" t="s">
        <v>416</v>
      </c>
      <c r="I14" s="14">
        <v>20</v>
      </c>
      <c r="J14" s="15" t="s">
        <v>439</v>
      </c>
      <c r="K14" s="14">
        <v>20</v>
      </c>
      <c r="L14" s="15" t="s">
        <v>443</v>
      </c>
      <c r="M14" s="14">
        <v>40</v>
      </c>
      <c r="N14" s="15" t="s">
        <v>446</v>
      </c>
      <c r="O14" s="14">
        <v>19</v>
      </c>
      <c r="P14" s="15" t="s">
        <v>450</v>
      </c>
      <c r="Q14" s="14">
        <v>16</v>
      </c>
      <c r="R14" s="15" t="s">
        <v>213</v>
      </c>
      <c r="S14" s="14">
        <v>17</v>
      </c>
      <c r="T14" s="15" t="s">
        <v>332</v>
      </c>
      <c r="U14" s="14">
        <v>35</v>
      </c>
      <c r="V14" s="15" t="s">
        <v>195</v>
      </c>
    </row>
    <row r="15" spans="2:22" x14ac:dyDescent="0.2">
      <c r="B15" s="13" t="s">
        <v>429</v>
      </c>
      <c r="C15" s="14">
        <v>21</v>
      </c>
      <c r="D15" s="15" t="s">
        <v>432</v>
      </c>
      <c r="E15" s="14">
        <v>11</v>
      </c>
      <c r="F15" s="15" t="s">
        <v>207</v>
      </c>
      <c r="G15" s="14">
        <v>7</v>
      </c>
      <c r="H15" s="15" t="s">
        <v>103</v>
      </c>
      <c r="I15" s="14">
        <v>9</v>
      </c>
      <c r="J15" s="15" t="s">
        <v>440</v>
      </c>
      <c r="K15" s="14">
        <v>6</v>
      </c>
      <c r="L15" s="15" t="s">
        <v>174</v>
      </c>
      <c r="M15" s="14">
        <v>9</v>
      </c>
      <c r="N15" s="15" t="s">
        <v>447</v>
      </c>
      <c r="O15" s="14">
        <v>5</v>
      </c>
      <c r="P15" s="15" t="s">
        <v>451</v>
      </c>
      <c r="Q15" s="14">
        <v>4</v>
      </c>
      <c r="R15" s="15" t="s">
        <v>146</v>
      </c>
      <c r="S15" s="14">
        <v>1</v>
      </c>
      <c r="T15" s="15" t="s">
        <v>140</v>
      </c>
      <c r="U15" s="14">
        <v>8</v>
      </c>
      <c r="V15" s="15" t="s">
        <v>451</v>
      </c>
    </row>
    <row r="16" spans="2:22" x14ac:dyDescent="0.2">
      <c r="B16" s="13" t="s">
        <v>66</v>
      </c>
      <c r="C16" s="14">
        <v>9</v>
      </c>
      <c r="D16" s="15" t="s">
        <v>399</v>
      </c>
      <c r="E16" s="14">
        <v>3</v>
      </c>
      <c r="F16" s="15" t="s">
        <v>156</v>
      </c>
      <c r="G16" s="14">
        <v>5</v>
      </c>
      <c r="H16" s="15" t="s">
        <v>69</v>
      </c>
      <c r="I16" s="14">
        <v>6</v>
      </c>
      <c r="J16" s="15" t="s">
        <v>103</v>
      </c>
      <c r="K16" s="14">
        <v>6</v>
      </c>
      <c r="L16" s="15" t="s">
        <v>174</v>
      </c>
      <c r="M16" s="14">
        <v>5</v>
      </c>
      <c r="N16" s="15" t="s">
        <v>69</v>
      </c>
      <c r="O16" s="14">
        <v>9</v>
      </c>
      <c r="P16" s="15" t="s">
        <v>447</v>
      </c>
      <c r="Q16" s="14">
        <v>5</v>
      </c>
      <c r="R16" s="15" t="s">
        <v>110</v>
      </c>
      <c r="S16" s="14">
        <v>16</v>
      </c>
      <c r="T16" s="15" t="s">
        <v>178</v>
      </c>
      <c r="U16" s="14">
        <v>12</v>
      </c>
      <c r="V16" s="15" t="s">
        <v>174</v>
      </c>
    </row>
    <row r="17" spans="2:22" x14ac:dyDescent="0.2">
      <c r="B17" s="38" t="s">
        <v>457</v>
      </c>
      <c r="C17" s="39"/>
      <c r="D17" s="40"/>
      <c r="E17" s="39"/>
      <c r="F17" s="40"/>
      <c r="G17" s="39"/>
      <c r="H17" s="40"/>
      <c r="I17" s="39"/>
      <c r="J17" s="40"/>
      <c r="K17" s="39"/>
      <c r="L17" s="40"/>
      <c r="M17" s="39"/>
      <c r="N17" s="40"/>
      <c r="O17" s="39"/>
      <c r="P17" s="40"/>
      <c r="Q17" s="39"/>
      <c r="R17" s="40"/>
      <c r="S17" s="39"/>
      <c r="T17" s="40"/>
      <c r="U17" s="39"/>
      <c r="V17" s="40"/>
    </row>
    <row r="18" spans="2:22" x14ac:dyDescent="0.2">
      <c r="B18" s="16" t="s">
        <v>46</v>
      </c>
      <c r="C18" s="17">
        <v>38</v>
      </c>
      <c r="D18" s="18" t="s">
        <v>67</v>
      </c>
      <c r="E18" s="17">
        <v>20</v>
      </c>
      <c r="F18" s="18" t="s">
        <v>67</v>
      </c>
      <c r="G18" s="17">
        <v>35</v>
      </c>
      <c r="H18" s="18" t="s">
        <v>67</v>
      </c>
      <c r="I18" s="17">
        <v>28</v>
      </c>
      <c r="J18" s="18" t="s">
        <v>67</v>
      </c>
      <c r="K18" s="17">
        <v>28</v>
      </c>
      <c r="L18" s="18" t="s">
        <v>67</v>
      </c>
      <c r="M18" s="17">
        <v>19</v>
      </c>
      <c r="N18" s="18" t="s">
        <v>67</v>
      </c>
      <c r="O18" s="17">
        <v>14</v>
      </c>
      <c r="P18" s="18" t="s">
        <v>67</v>
      </c>
      <c r="Q18" s="17">
        <v>31</v>
      </c>
      <c r="R18" s="18" t="s">
        <v>67</v>
      </c>
      <c r="S18" s="17">
        <v>16</v>
      </c>
      <c r="T18" s="18" t="s">
        <v>67</v>
      </c>
      <c r="U18" s="17">
        <v>249</v>
      </c>
      <c r="V18" s="18" t="s">
        <v>67</v>
      </c>
    </row>
    <row r="19" spans="2:22" x14ac:dyDescent="0.2">
      <c r="B19" s="13" t="s">
        <v>458</v>
      </c>
      <c r="C19" s="14">
        <v>14</v>
      </c>
      <c r="D19" s="15" t="s">
        <v>460</v>
      </c>
      <c r="E19" s="14">
        <v>9</v>
      </c>
      <c r="F19" s="15" t="s">
        <v>462</v>
      </c>
      <c r="G19" s="14">
        <v>15</v>
      </c>
      <c r="H19" s="15" t="s">
        <v>464</v>
      </c>
      <c r="I19" s="14">
        <v>6</v>
      </c>
      <c r="J19" s="15" t="s">
        <v>466</v>
      </c>
      <c r="K19" s="14">
        <v>11</v>
      </c>
      <c r="L19" s="15" t="s">
        <v>467</v>
      </c>
      <c r="M19" s="14">
        <v>5</v>
      </c>
      <c r="N19" s="15" t="s">
        <v>445</v>
      </c>
      <c r="O19" s="14">
        <v>8</v>
      </c>
      <c r="P19" s="15" t="s">
        <v>465</v>
      </c>
      <c r="Q19" s="14">
        <v>14</v>
      </c>
      <c r="R19" s="15" t="s">
        <v>469</v>
      </c>
      <c r="S19" s="14">
        <v>9</v>
      </c>
      <c r="T19" s="15" t="s">
        <v>471</v>
      </c>
      <c r="U19" s="14">
        <v>239</v>
      </c>
      <c r="V19" s="15" t="s">
        <v>239</v>
      </c>
    </row>
    <row r="20" spans="2:22" x14ac:dyDescent="0.2">
      <c r="B20" s="22" t="s">
        <v>459</v>
      </c>
      <c r="C20" s="23">
        <v>24</v>
      </c>
      <c r="D20" s="24" t="s">
        <v>461</v>
      </c>
      <c r="E20" s="23">
        <v>11</v>
      </c>
      <c r="F20" s="24" t="s">
        <v>463</v>
      </c>
      <c r="G20" s="23">
        <v>20</v>
      </c>
      <c r="H20" s="24" t="s">
        <v>465</v>
      </c>
      <c r="I20" s="23">
        <v>22</v>
      </c>
      <c r="J20" s="24" t="s">
        <v>251</v>
      </c>
      <c r="K20" s="23">
        <v>17</v>
      </c>
      <c r="L20" s="24" t="s">
        <v>317</v>
      </c>
      <c r="M20" s="23">
        <v>14</v>
      </c>
      <c r="N20" s="24" t="s">
        <v>468</v>
      </c>
      <c r="O20" s="23">
        <v>6</v>
      </c>
      <c r="P20" s="24" t="s">
        <v>464</v>
      </c>
      <c r="Q20" s="23">
        <v>17</v>
      </c>
      <c r="R20" s="24" t="s">
        <v>470</v>
      </c>
      <c r="S20" s="23">
        <v>7</v>
      </c>
      <c r="T20" s="24" t="s">
        <v>472</v>
      </c>
      <c r="U20" s="23">
        <v>10</v>
      </c>
      <c r="V20" s="24" t="s">
        <v>402</v>
      </c>
    </row>
    <row r="22" spans="2:22" ht="16.899999999999999" customHeight="1" x14ac:dyDescent="0.2">
      <c r="B22" s="41" t="s">
        <v>75</v>
      </c>
      <c r="C22" s="42"/>
      <c r="D22" s="42"/>
      <c r="E22" s="42"/>
      <c r="F22" s="42"/>
      <c r="G22" s="42"/>
      <c r="H22" s="42"/>
      <c r="I22" s="42"/>
      <c r="J22" s="42"/>
      <c r="K22" s="42"/>
      <c r="L22" s="42"/>
      <c r="M22" s="42"/>
      <c r="N22" s="42"/>
      <c r="O22" s="42"/>
      <c r="P22" s="42"/>
      <c r="Q22" s="42"/>
      <c r="R22" s="42"/>
      <c r="S22" s="42"/>
      <c r="T22" s="42"/>
      <c r="U22" s="42"/>
      <c r="V22" s="42"/>
    </row>
    <row r="23" spans="2:22" x14ac:dyDescent="0.2">
      <c r="B23" s="41" t="s">
        <v>77</v>
      </c>
      <c r="C23" s="42"/>
      <c r="D23" s="42"/>
      <c r="E23" s="42"/>
      <c r="F23" s="42"/>
      <c r="G23" s="42"/>
      <c r="H23" s="42"/>
      <c r="I23" s="42"/>
      <c r="J23" s="42"/>
      <c r="K23" s="42"/>
      <c r="L23" s="42"/>
      <c r="M23" s="42"/>
      <c r="N23" s="42"/>
      <c r="O23" s="42"/>
      <c r="P23" s="42"/>
      <c r="Q23" s="42"/>
      <c r="R23" s="42"/>
      <c r="S23" s="42"/>
      <c r="T23" s="42"/>
      <c r="U23" s="42"/>
      <c r="V23" s="42"/>
    </row>
  </sheetData>
  <mergeCells count="15">
    <mergeCell ref="B6:V6"/>
    <mergeCell ref="B8:V8"/>
    <mergeCell ref="B17:V17"/>
    <mergeCell ref="B22:V22"/>
    <mergeCell ref="B23:V23"/>
    <mergeCell ref="M4:N4"/>
    <mergeCell ref="O4:P4"/>
    <mergeCell ref="Q4:R4"/>
    <mergeCell ref="S4:T4"/>
    <mergeCell ref="U4:V4"/>
    <mergeCell ref="C4:D4"/>
    <mergeCell ref="E4:F4"/>
    <mergeCell ref="G4:H4"/>
    <mergeCell ref="I4:J4"/>
    <mergeCell ref="K4:L4"/>
  </mergeCells>
  <pageMargins left="0.7" right="0.7" top="0.75" bottom="0.75" header="0.3" footer="0.3"/>
  <pageSetup paperSize="9" scale="50" fitToWidth="0" fitToHeight="0" orientation="landscape" horizontalDpi="300" verticalDpi="300"/>
  <ignoredErrors>
    <ignoredError sqref="U4" numberStoredAsText="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808080"/>
  </sheetPr>
  <dimension ref="B1:B43"/>
  <sheetViews>
    <sheetView showGridLines="0" workbookViewId="0"/>
  </sheetViews>
  <sheetFormatPr baseColWidth="10" defaultRowHeight="12.75" x14ac:dyDescent="0.2"/>
  <cols>
    <col min="1" max="1" width="2.5703125" customWidth="1"/>
    <col min="2" max="2" width="100.7109375" customWidth="1"/>
  </cols>
  <sheetData>
    <row r="1" spans="2:2" ht="18" x14ac:dyDescent="0.25">
      <c r="B1" s="3" t="s">
        <v>19</v>
      </c>
    </row>
    <row r="4" spans="2:2" ht="102" x14ac:dyDescent="0.2">
      <c r="B4" s="10" t="s">
        <v>473</v>
      </c>
    </row>
    <row r="5" spans="2:2" x14ac:dyDescent="0.2">
      <c r="B5" s="10" t="s">
        <v>2</v>
      </c>
    </row>
    <row r="6" spans="2:2" x14ac:dyDescent="0.2">
      <c r="B6" s="10" t="s">
        <v>20</v>
      </c>
    </row>
    <row r="7" spans="2:2" ht="229.5" x14ac:dyDescent="0.2">
      <c r="B7" s="10" t="s">
        <v>21</v>
      </c>
    </row>
    <row r="8" spans="2:2" x14ac:dyDescent="0.2">
      <c r="B8" s="10" t="s">
        <v>2</v>
      </c>
    </row>
    <row r="9" spans="2:2" x14ac:dyDescent="0.2">
      <c r="B9" s="10" t="s">
        <v>22</v>
      </c>
    </row>
    <row r="10" spans="2:2" ht="25.5" x14ac:dyDescent="0.2">
      <c r="B10" s="10" t="s">
        <v>23</v>
      </c>
    </row>
    <row r="11" spans="2:2" x14ac:dyDescent="0.2">
      <c r="B11" s="10" t="s">
        <v>2</v>
      </c>
    </row>
    <row r="12" spans="2:2" x14ac:dyDescent="0.2">
      <c r="B12" s="10" t="s">
        <v>24</v>
      </c>
    </row>
    <row r="13" spans="2:2" ht="51" x14ac:dyDescent="0.2">
      <c r="B13" s="10" t="s">
        <v>25</v>
      </c>
    </row>
    <row r="14" spans="2:2" x14ac:dyDescent="0.2">
      <c r="B14" s="10" t="s">
        <v>2</v>
      </c>
    </row>
    <row r="15" spans="2:2" x14ac:dyDescent="0.2">
      <c r="B15" s="10" t="s">
        <v>26</v>
      </c>
    </row>
    <row r="16" spans="2:2" ht="63.75" x14ac:dyDescent="0.2">
      <c r="B16" s="10" t="s">
        <v>27</v>
      </c>
    </row>
    <row r="17" spans="2:2" x14ac:dyDescent="0.2">
      <c r="B17" s="10" t="s">
        <v>2</v>
      </c>
    </row>
    <row r="18" spans="2:2" x14ac:dyDescent="0.2">
      <c r="B18" s="10" t="s">
        <v>28</v>
      </c>
    </row>
    <row r="19" spans="2:2" ht="102" x14ac:dyDescent="0.2">
      <c r="B19" s="10" t="s">
        <v>29</v>
      </c>
    </row>
    <row r="20" spans="2:2" x14ac:dyDescent="0.2">
      <c r="B20" s="10" t="s">
        <v>2</v>
      </c>
    </row>
    <row r="21" spans="2:2" x14ac:dyDescent="0.2">
      <c r="B21" s="10" t="s">
        <v>30</v>
      </c>
    </row>
    <row r="22" spans="2:2" ht="140.25" x14ac:dyDescent="0.2">
      <c r="B22" s="10" t="s">
        <v>31</v>
      </c>
    </row>
    <row r="23" spans="2:2" x14ac:dyDescent="0.2">
      <c r="B23" s="10" t="s">
        <v>2</v>
      </c>
    </row>
    <row r="24" spans="2:2" x14ac:dyDescent="0.2">
      <c r="B24" s="10" t="s">
        <v>32</v>
      </c>
    </row>
    <row r="25" spans="2:2" ht="38.25" x14ac:dyDescent="0.2">
      <c r="B25" s="10" t="s">
        <v>33</v>
      </c>
    </row>
    <row r="26" spans="2:2" x14ac:dyDescent="0.2">
      <c r="B26" s="10" t="s">
        <v>2</v>
      </c>
    </row>
    <row r="27" spans="2:2" x14ac:dyDescent="0.2">
      <c r="B27" s="10" t="s">
        <v>34</v>
      </c>
    </row>
    <row r="28" spans="2:2" ht="76.5" x14ac:dyDescent="0.2">
      <c r="B28" s="10" t="s">
        <v>474</v>
      </c>
    </row>
    <row r="29" spans="2:2" x14ac:dyDescent="0.2">
      <c r="B29" s="10" t="s">
        <v>2</v>
      </c>
    </row>
    <row r="30" spans="2:2" x14ac:dyDescent="0.2">
      <c r="B30" s="10" t="s">
        <v>35</v>
      </c>
    </row>
    <row r="31" spans="2:2" ht="51" x14ac:dyDescent="0.2">
      <c r="B31" s="10" t="s">
        <v>36</v>
      </c>
    </row>
    <row r="32" spans="2:2" x14ac:dyDescent="0.2">
      <c r="B32" s="10" t="s">
        <v>2</v>
      </c>
    </row>
    <row r="33" spans="2:2" x14ac:dyDescent="0.2">
      <c r="B33" s="10" t="s">
        <v>37</v>
      </c>
    </row>
    <row r="34" spans="2:2" ht="89.25" x14ac:dyDescent="0.2">
      <c r="B34" s="10" t="s">
        <v>38</v>
      </c>
    </row>
    <row r="35" spans="2:2" x14ac:dyDescent="0.2">
      <c r="B35" s="10" t="s">
        <v>2</v>
      </c>
    </row>
    <row r="36" spans="2:2" x14ac:dyDescent="0.2">
      <c r="B36" s="10" t="s">
        <v>39</v>
      </c>
    </row>
    <row r="37" spans="2:2" ht="51" x14ac:dyDescent="0.2">
      <c r="B37" s="10" t="s">
        <v>40</v>
      </c>
    </row>
    <row r="38" spans="2:2" x14ac:dyDescent="0.2">
      <c r="B38" s="10" t="s">
        <v>2</v>
      </c>
    </row>
    <row r="39" spans="2:2" x14ac:dyDescent="0.2">
      <c r="B39" s="10" t="s">
        <v>41</v>
      </c>
    </row>
    <row r="40" spans="2:2" ht="38.25" x14ac:dyDescent="0.2">
      <c r="B40" s="10" t="s">
        <v>42</v>
      </c>
    </row>
    <row r="41" spans="2:2" x14ac:dyDescent="0.2">
      <c r="B41" s="10" t="s">
        <v>2</v>
      </c>
    </row>
    <row r="42" spans="2:2" x14ac:dyDescent="0.2">
      <c r="B42" s="10" t="s">
        <v>43</v>
      </c>
    </row>
    <row r="43" spans="2:2" x14ac:dyDescent="0.2">
      <c r="B43" s="10" t="s">
        <v>44</v>
      </c>
    </row>
  </sheetData>
  <pageMargins left="0.7" right="0.7" top="0.75" bottom="0.75" header="0.3" footer="0.3"/>
  <pageSetup paperSize="9" scale="50" fitToWidth="0"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AB8"/>
  </sheetPr>
  <dimension ref="B1:L22"/>
  <sheetViews>
    <sheetView showGridLines="0" workbookViewId="0"/>
  </sheetViews>
  <sheetFormatPr baseColWidth="10" defaultRowHeight="12.75" x14ac:dyDescent="0.2"/>
  <cols>
    <col min="1" max="1" width="2.5703125" customWidth="1"/>
    <col min="2" max="2" width="41.140625" customWidth="1"/>
    <col min="3" max="4" width="11.140625" customWidth="1"/>
    <col min="5" max="11" width="11.28515625" customWidth="1"/>
    <col min="12" max="12" width="8.85546875" customWidth="1"/>
  </cols>
  <sheetData>
    <row r="1" spans="2:12" ht="18" x14ac:dyDescent="0.25">
      <c r="B1" s="3" t="s">
        <v>6</v>
      </c>
    </row>
    <row r="4" spans="2:12" x14ac:dyDescent="0.2">
      <c r="B4" s="36" t="s">
        <v>45</v>
      </c>
      <c r="C4" s="37" t="s">
        <v>46</v>
      </c>
      <c r="D4" s="37" t="s">
        <v>46</v>
      </c>
      <c r="E4" s="37" t="s">
        <v>16</v>
      </c>
      <c r="F4" s="37" t="s">
        <v>16</v>
      </c>
      <c r="G4" s="37" t="s">
        <v>16</v>
      </c>
      <c r="H4" s="37" t="s">
        <v>16</v>
      </c>
      <c r="I4" s="37" t="s">
        <v>16</v>
      </c>
      <c r="J4" s="37" t="s">
        <v>16</v>
      </c>
      <c r="K4" s="37" t="s">
        <v>16</v>
      </c>
      <c r="L4" s="37" t="s">
        <v>47</v>
      </c>
    </row>
    <row r="5" spans="2:12" ht="84" customHeight="1" x14ac:dyDescent="0.2">
      <c r="B5" s="36" t="s">
        <v>45</v>
      </c>
      <c r="C5" s="12" t="s">
        <v>48</v>
      </c>
      <c r="D5" s="12" t="s">
        <v>49</v>
      </c>
      <c r="E5" s="12" t="s">
        <v>50</v>
      </c>
      <c r="F5" s="12" t="s">
        <v>51</v>
      </c>
      <c r="G5" s="12" t="s">
        <v>52</v>
      </c>
      <c r="H5" s="12" t="s">
        <v>53</v>
      </c>
      <c r="I5" s="12" t="s">
        <v>54</v>
      </c>
      <c r="J5" s="12" t="s">
        <v>55</v>
      </c>
      <c r="K5" s="12" t="s">
        <v>56</v>
      </c>
      <c r="L5" s="37" t="s">
        <v>47</v>
      </c>
    </row>
    <row r="6" spans="2:12" x14ac:dyDescent="0.2">
      <c r="B6" s="38" t="s">
        <v>57</v>
      </c>
      <c r="C6" s="39"/>
      <c r="D6" s="40"/>
      <c r="E6" s="39"/>
      <c r="F6" s="39"/>
      <c r="G6" s="39"/>
      <c r="H6" s="39"/>
      <c r="I6" s="39"/>
      <c r="J6" s="39"/>
      <c r="K6" s="39"/>
      <c r="L6" s="39"/>
    </row>
    <row r="7" spans="2:12" x14ac:dyDescent="0.2">
      <c r="B7" s="16" t="s">
        <v>57</v>
      </c>
      <c r="C7" s="17">
        <v>8081</v>
      </c>
      <c r="D7" s="18" t="s">
        <v>58</v>
      </c>
      <c r="E7" s="17">
        <v>2975</v>
      </c>
      <c r="F7" s="17">
        <v>2810</v>
      </c>
      <c r="G7" s="17">
        <v>1635</v>
      </c>
      <c r="H7" s="17">
        <v>58</v>
      </c>
      <c r="I7" s="17">
        <v>23</v>
      </c>
      <c r="J7" s="17">
        <v>24</v>
      </c>
      <c r="K7" s="17">
        <v>42</v>
      </c>
      <c r="L7" s="17">
        <v>514</v>
      </c>
    </row>
    <row r="8" spans="2:12" x14ac:dyDescent="0.2">
      <c r="B8" s="38" t="s">
        <v>59</v>
      </c>
      <c r="C8" s="39"/>
      <c r="D8" s="40"/>
      <c r="E8" s="39"/>
      <c r="F8" s="39"/>
      <c r="G8" s="39"/>
      <c r="H8" s="39"/>
      <c r="I8" s="39"/>
      <c r="J8" s="39"/>
      <c r="K8" s="39"/>
      <c r="L8" s="39"/>
    </row>
    <row r="9" spans="2:12" x14ac:dyDescent="0.2">
      <c r="B9" s="16" t="s">
        <v>46</v>
      </c>
      <c r="C9" s="17">
        <v>7642</v>
      </c>
      <c r="D9" s="18" t="s">
        <v>67</v>
      </c>
      <c r="E9" s="17">
        <v>2964</v>
      </c>
      <c r="F9" s="17">
        <v>2712</v>
      </c>
      <c r="G9" s="17">
        <v>1556</v>
      </c>
      <c r="H9" s="17">
        <v>58</v>
      </c>
      <c r="I9" s="17">
        <v>23</v>
      </c>
      <c r="J9" s="17">
        <v>23</v>
      </c>
      <c r="K9" s="17">
        <v>41</v>
      </c>
      <c r="L9" s="17">
        <v>265</v>
      </c>
    </row>
    <row r="10" spans="2:12" x14ac:dyDescent="0.2">
      <c r="B10" s="13" t="s">
        <v>60</v>
      </c>
      <c r="C10" s="14">
        <v>1759</v>
      </c>
      <c r="D10" s="15" t="s">
        <v>68</v>
      </c>
      <c r="E10" s="14">
        <v>1649</v>
      </c>
      <c r="F10" s="14">
        <v>105</v>
      </c>
      <c r="G10" s="14">
        <v>0</v>
      </c>
      <c r="H10" s="14">
        <v>0</v>
      </c>
      <c r="I10" s="14">
        <v>0</v>
      </c>
      <c r="J10" s="14">
        <v>0</v>
      </c>
      <c r="K10" s="14">
        <v>0</v>
      </c>
      <c r="L10" s="14">
        <v>5</v>
      </c>
    </row>
    <row r="11" spans="2:12" x14ac:dyDescent="0.2">
      <c r="B11" s="13" t="s">
        <v>61</v>
      </c>
      <c r="C11" s="14">
        <v>218</v>
      </c>
      <c r="D11" s="15" t="s">
        <v>69</v>
      </c>
      <c r="E11" s="14">
        <v>188</v>
      </c>
      <c r="F11" s="14">
        <v>28</v>
      </c>
      <c r="G11" s="14">
        <v>0</v>
      </c>
      <c r="H11" s="14">
        <v>0</v>
      </c>
      <c r="I11" s="14">
        <v>0</v>
      </c>
      <c r="J11" s="14">
        <v>0</v>
      </c>
      <c r="K11" s="14">
        <v>1</v>
      </c>
      <c r="L11" s="14">
        <v>1</v>
      </c>
    </row>
    <row r="12" spans="2:12" x14ac:dyDescent="0.2">
      <c r="B12" s="13" t="s">
        <v>62</v>
      </c>
      <c r="C12" s="14">
        <v>4216</v>
      </c>
      <c r="D12" s="15" t="s">
        <v>70</v>
      </c>
      <c r="E12" s="14">
        <v>1000</v>
      </c>
      <c r="F12" s="14">
        <v>2023</v>
      </c>
      <c r="G12" s="14">
        <v>1014</v>
      </c>
      <c r="H12" s="14">
        <v>27</v>
      </c>
      <c r="I12" s="14">
        <v>11</v>
      </c>
      <c r="J12" s="14">
        <v>12</v>
      </c>
      <c r="K12" s="14">
        <v>2</v>
      </c>
      <c r="L12" s="14">
        <v>127</v>
      </c>
    </row>
    <row r="13" spans="2:12" x14ac:dyDescent="0.2">
      <c r="B13" s="13" t="s">
        <v>63</v>
      </c>
      <c r="C13" s="14">
        <v>1051</v>
      </c>
      <c r="D13" s="15" t="s">
        <v>71</v>
      </c>
      <c r="E13" s="14">
        <v>94</v>
      </c>
      <c r="F13" s="14">
        <v>419</v>
      </c>
      <c r="G13" s="14">
        <v>389</v>
      </c>
      <c r="H13" s="14">
        <v>21</v>
      </c>
      <c r="I13" s="14">
        <v>5</v>
      </c>
      <c r="J13" s="14">
        <v>8</v>
      </c>
      <c r="K13" s="14">
        <v>38</v>
      </c>
      <c r="L13" s="14">
        <v>77</v>
      </c>
    </row>
    <row r="14" spans="2:12" x14ac:dyDescent="0.2">
      <c r="B14" s="13" t="s">
        <v>64</v>
      </c>
      <c r="C14" s="14">
        <v>165</v>
      </c>
      <c r="D14" s="15" t="s">
        <v>72</v>
      </c>
      <c r="E14" s="14">
        <v>7</v>
      </c>
      <c r="F14" s="14">
        <v>45</v>
      </c>
      <c r="G14" s="14">
        <v>73</v>
      </c>
      <c r="H14" s="14">
        <v>2</v>
      </c>
      <c r="I14" s="14">
        <v>1</v>
      </c>
      <c r="J14" s="14">
        <v>2</v>
      </c>
      <c r="K14" s="14">
        <v>0</v>
      </c>
      <c r="L14" s="14">
        <v>35</v>
      </c>
    </row>
    <row r="15" spans="2:12" x14ac:dyDescent="0.2">
      <c r="B15" s="13" t="s">
        <v>65</v>
      </c>
      <c r="C15" s="14">
        <v>8</v>
      </c>
      <c r="D15" s="15" t="s">
        <v>73</v>
      </c>
      <c r="E15" s="14" t="s">
        <v>58</v>
      </c>
      <c r="F15" s="14" t="s">
        <v>58</v>
      </c>
      <c r="G15" s="14" t="s">
        <v>58</v>
      </c>
      <c r="H15" s="14" t="s">
        <v>58</v>
      </c>
      <c r="I15" s="14" t="s">
        <v>58</v>
      </c>
      <c r="J15" s="14" t="s">
        <v>58</v>
      </c>
      <c r="K15" s="14" t="s">
        <v>58</v>
      </c>
      <c r="L15" s="14">
        <v>8</v>
      </c>
    </row>
    <row r="16" spans="2:12" x14ac:dyDescent="0.2">
      <c r="B16" s="13" t="s">
        <v>66</v>
      </c>
      <c r="C16" s="14">
        <v>225</v>
      </c>
      <c r="D16" s="15" t="s">
        <v>69</v>
      </c>
      <c r="E16" s="14">
        <v>26</v>
      </c>
      <c r="F16" s="14">
        <v>92</v>
      </c>
      <c r="G16" s="14">
        <v>80</v>
      </c>
      <c r="H16" s="14">
        <v>8</v>
      </c>
      <c r="I16" s="14">
        <v>6</v>
      </c>
      <c r="J16" s="14">
        <v>1</v>
      </c>
      <c r="K16" s="14">
        <v>0</v>
      </c>
      <c r="L16" s="14">
        <v>12</v>
      </c>
    </row>
    <row r="17" spans="2:12" x14ac:dyDescent="0.2">
      <c r="B17" s="38" t="s">
        <v>74</v>
      </c>
      <c r="C17" s="39"/>
      <c r="D17" s="40"/>
      <c r="E17" s="39"/>
      <c r="F17" s="39"/>
      <c r="G17" s="39"/>
      <c r="H17" s="39"/>
      <c r="I17" s="39"/>
      <c r="J17" s="39"/>
      <c r="K17" s="39"/>
      <c r="L17" s="39"/>
    </row>
    <row r="18" spans="2:12" x14ac:dyDescent="0.2">
      <c r="B18" s="19" t="s">
        <v>46</v>
      </c>
      <c r="C18" s="20">
        <v>439</v>
      </c>
      <c r="D18" s="21" t="s">
        <v>58</v>
      </c>
      <c r="E18" s="20">
        <v>11</v>
      </c>
      <c r="F18" s="20">
        <v>98</v>
      </c>
      <c r="G18" s="20">
        <v>79</v>
      </c>
      <c r="H18" s="20">
        <v>0</v>
      </c>
      <c r="I18" s="20">
        <v>0</v>
      </c>
      <c r="J18" s="20">
        <v>1</v>
      </c>
      <c r="K18" s="20">
        <v>1</v>
      </c>
      <c r="L18" s="20">
        <v>249</v>
      </c>
    </row>
    <row r="20" spans="2:12" ht="29.25" customHeight="1" x14ac:dyDescent="0.2">
      <c r="B20" s="41" t="s">
        <v>75</v>
      </c>
      <c r="C20" s="42"/>
      <c r="D20" s="42"/>
      <c r="E20" s="42"/>
      <c r="F20" s="42"/>
      <c r="G20" s="42"/>
      <c r="H20" s="42"/>
      <c r="I20" s="42"/>
      <c r="J20" s="42"/>
      <c r="K20" s="42"/>
      <c r="L20" s="42"/>
    </row>
    <row r="21" spans="2:12" x14ac:dyDescent="0.2">
      <c r="B21" s="41" t="s">
        <v>76</v>
      </c>
      <c r="C21" s="42"/>
      <c r="D21" s="42"/>
      <c r="E21" s="42"/>
      <c r="F21" s="42"/>
      <c r="G21" s="42"/>
      <c r="H21" s="42"/>
      <c r="I21" s="42"/>
      <c r="J21" s="42"/>
      <c r="K21" s="42"/>
      <c r="L21" s="42"/>
    </row>
    <row r="22" spans="2:12" x14ac:dyDescent="0.2">
      <c r="B22" s="41" t="s">
        <v>77</v>
      </c>
      <c r="C22" s="42"/>
      <c r="D22" s="42"/>
      <c r="E22" s="42"/>
      <c r="F22" s="42"/>
      <c r="G22" s="42"/>
      <c r="H22" s="42"/>
      <c r="I22" s="42"/>
      <c r="J22" s="42"/>
      <c r="K22" s="42"/>
      <c r="L22" s="42"/>
    </row>
  </sheetData>
  <mergeCells count="10">
    <mergeCell ref="B8:L8"/>
    <mergeCell ref="B17:L17"/>
    <mergeCell ref="B20:L20"/>
    <mergeCell ref="B21:L21"/>
    <mergeCell ref="B22:L22"/>
    <mergeCell ref="B4:B5"/>
    <mergeCell ref="C4:D4"/>
    <mergeCell ref="E4:K4"/>
    <mergeCell ref="L4:L5"/>
    <mergeCell ref="B6:L6"/>
  </mergeCells>
  <pageMargins left="0.7" right="0.7" top="0.75" bottom="0.75" header="0.3" footer="0.3"/>
  <pageSetup paperSize="9" scale="50" fitToWidth="0" fitToHeight="0"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6D4FF"/>
  </sheetPr>
  <dimension ref="B1:V45"/>
  <sheetViews>
    <sheetView showGridLines="0" workbookViewId="0"/>
  </sheetViews>
  <sheetFormatPr baseColWidth="10" defaultRowHeight="12.75" x14ac:dyDescent="0.2"/>
  <cols>
    <col min="1" max="1" width="2.5703125" customWidth="1"/>
    <col min="2" max="2" width="58.140625" customWidth="1"/>
    <col min="3" max="22" width="11.140625" customWidth="1"/>
  </cols>
  <sheetData>
    <row r="1" spans="2:22" ht="18" x14ac:dyDescent="0.25">
      <c r="B1" s="3" t="s">
        <v>8</v>
      </c>
    </row>
    <row r="4" spans="2:22" x14ac:dyDescent="0.2">
      <c r="B4" s="31" t="s">
        <v>78</v>
      </c>
      <c r="C4" s="43">
        <v>2017</v>
      </c>
      <c r="D4" s="37">
        <v>2017</v>
      </c>
      <c r="E4" s="37">
        <v>2018</v>
      </c>
      <c r="F4" s="37">
        <v>2018</v>
      </c>
      <c r="G4" s="37">
        <v>2019</v>
      </c>
      <c r="H4" s="37">
        <v>2019</v>
      </c>
      <c r="I4" s="37">
        <v>2020</v>
      </c>
      <c r="J4" s="37">
        <v>2020</v>
      </c>
      <c r="K4" s="37">
        <v>2021</v>
      </c>
      <c r="L4" s="37">
        <v>2021</v>
      </c>
      <c r="M4" s="37">
        <v>2022</v>
      </c>
      <c r="N4" s="37">
        <v>2022</v>
      </c>
      <c r="O4" s="37">
        <v>2023</v>
      </c>
      <c r="P4" s="37">
        <v>2023</v>
      </c>
      <c r="Q4" s="37">
        <v>2024</v>
      </c>
      <c r="R4" s="37">
        <v>2024</v>
      </c>
      <c r="S4" s="37">
        <v>2025</v>
      </c>
      <c r="T4" s="37">
        <v>2025</v>
      </c>
      <c r="U4" s="37">
        <v>2026</v>
      </c>
      <c r="V4" s="37">
        <v>2026</v>
      </c>
    </row>
    <row r="5" spans="2:22" x14ac:dyDescent="0.2">
      <c r="B5" s="32" t="s">
        <v>2</v>
      </c>
      <c r="C5" s="30" t="s">
        <v>48</v>
      </c>
      <c r="D5" s="12" t="s">
        <v>49</v>
      </c>
      <c r="E5" s="12" t="s">
        <v>48</v>
      </c>
      <c r="F5" s="12" t="s">
        <v>49</v>
      </c>
      <c r="G5" s="12" t="s">
        <v>48</v>
      </c>
      <c r="H5" s="12" t="s">
        <v>49</v>
      </c>
      <c r="I5" s="12" t="s">
        <v>48</v>
      </c>
      <c r="J5" s="12" t="s">
        <v>49</v>
      </c>
      <c r="K5" s="12" t="s">
        <v>48</v>
      </c>
      <c r="L5" s="12" t="s">
        <v>49</v>
      </c>
      <c r="M5" s="12" t="s">
        <v>48</v>
      </c>
      <c r="N5" s="12" t="s">
        <v>49</v>
      </c>
      <c r="O5" s="12" t="s">
        <v>48</v>
      </c>
      <c r="P5" s="12" t="s">
        <v>49</v>
      </c>
      <c r="Q5" s="12" t="s">
        <v>48</v>
      </c>
      <c r="R5" s="12" t="s">
        <v>49</v>
      </c>
      <c r="S5" s="12" t="s">
        <v>48</v>
      </c>
      <c r="T5" s="12" t="s">
        <v>49</v>
      </c>
      <c r="U5" s="12" t="s">
        <v>48</v>
      </c>
      <c r="V5" s="12" t="s">
        <v>49</v>
      </c>
    </row>
    <row r="6" spans="2:22" x14ac:dyDescent="0.2">
      <c r="B6" s="38" t="s">
        <v>57</v>
      </c>
      <c r="C6" s="39"/>
      <c r="D6" s="40"/>
      <c r="E6" s="39"/>
      <c r="F6" s="40"/>
      <c r="G6" s="39"/>
      <c r="H6" s="40"/>
      <c r="I6" s="39"/>
      <c r="J6" s="40"/>
      <c r="K6" s="39"/>
      <c r="L6" s="40"/>
      <c r="M6" s="39"/>
      <c r="N6" s="40"/>
      <c r="O6" s="39"/>
      <c r="P6" s="40"/>
      <c r="Q6" s="39"/>
      <c r="R6" s="40"/>
      <c r="S6" s="39"/>
      <c r="T6" s="40"/>
      <c r="U6" s="39"/>
      <c r="V6" s="40"/>
    </row>
    <row r="7" spans="2:22" x14ac:dyDescent="0.2">
      <c r="B7" s="16" t="s">
        <v>57</v>
      </c>
      <c r="C7" s="17">
        <v>6545</v>
      </c>
      <c r="D7" s="18" t="s">
        <v>58</v>
      </c>
      <c r="E7" s="17">
        <v>6567</v>
      </c>
      <c r="F7" s="18" t="s">
        <v>58</v>
      </c>
      <c r="G7" s="17">
        <v>6354</v>
      </c>
      <c r="H7" s="18" t="s">
        <v>58</v>
      </c>
      <c r="I7" s="17">
        <v>6551</v>
      </c>
      <c r="J7" s="18" t="s">
        <v>58</v>
      </c>
      <c r="K7" s="17">
        <v>6455</v>
      </c>
      <c r="L7" s="18" t="s">
        <v>58</v>
      </c>
      <c r="M7" s="17">
        <v>6719</v>
      </c>
      <c r="N7" s="18" t="s">
        <v>58</v>
      </c>
      <c r="O7" s="17">
        <v>6691</v>
      </c>
      <c r="P7" s="18" t="s">
        <v>58</v>
      </c>
      <c r="Q7" s="17">
        <v>7407</v>
      </c>
      <c r="R7" s="18" t="s">
        <v>58</v>
      </c>
      <c r="S7" s="17">
        <v>7592</v>
      </c>
      <c r="T7" s="18" t="s">
        <v>58</v>
      </c>
      <c r="U7" s="17">
        <v>7567</v>
      </c>
      <c r="V7" s="18" t="s">
        <v>58</v>
      </c>
    </row>
    <row r="8" spans="2:22" x14ac:dyDescent="0.2">
      <c r="B8" s="38" t="s">
        <v>59</v>
      </c>
      <c r="C8" s="39"/>
      <c r="D8" s="40"/>
      <c r="E8" s="39"/>
      <c r="F8" s="40"/>
      <c r="G8" s="39"/>
      <c r="H8" s="40"/>
      <c r="I8" s="39"/>
      <c r="J8" s="40"/>
      <c r="K8" s="39"/>
      <c r="L8" s="40"/>
      <c r="M8" s="39"/>
      <c r="N8" s="40"/>
      <c r="O8" s="39"/>
      <c r="P8" s="40"/>
      <c r="Q8" s="39"/>
      <c r="R8" s="40"/>
      <c r="S8" s="39"/>
      <c r="T8" s="40"/>
      <c r="U8" s="39"/>
      <c r="V8" s="40"/>
    </row>
    <row r="9" spans="2:22" x14ac:dyDescent="0.2">
      <c r="B9" s="16" t="s">
        <v>46</v>
      </c>
      <c r="C9" s="17">
        <v>6354</v>
      </c>
      <c r="D9" s="18" t="s">
        <v>67</v>
      </c>
      <c r="E9" s="17">
        <v>6358</v>
      </c>
      <c r="F9" s="18" t="s">
        <v>67</v>
      </c>
      <c r="G9" s="17">
        <v>6145</v>
      </c>
      <c r="H9" s="18" t="s">
        <v>67</v>
      </c>
      <c r="I9" s="17">
        <v>6351</v>
      </c>
      <c r="J9" s="18" t="s">
        <v>67</v>
      </c>
      <c r="K9" s="17">
        <v>6243</v>
      </c>
      <c r="L9" s="18" t="s">
        <v>67</v>
      </c>
      <c r="M9" s="17">
        <v>6517</v>
      </c>
      <c r="N9" s="18" t="s">
        <v>67</v>
      </c>
      <c r="O9" s="17">
        <v>6525</v>
      </c>
      <c r="P9" s="18" t="s">
        <v>67</v>
      </c>
      <c r="Q9" s="17">
        <v>7224</v>
      </c>
      <c r="R9" s="18" t="s">
        <v>67</v>
      </c>
      <c r="S9" s="17">
        <v>7446</v>
      </c>
      <c r="T9" s="18" t="s">
        <v>67</v>
      </c>
      <c r="U9" s="17">
        <v>7377</v>
      </c>
      <c r="V9" s="18" t="s">
        <v>67</v>
      </c>
    </row>
    <row r="10" spans="2:22" x14ac:dyDescent="0.2">
      <c r="B10" s="16" t="s">
        <v>60</v>
      </c>
      <c r="C10" s="17">
        <v>1403</v>
      </c>
      <c r="D10" s="18" t="s">
        <v>101</v>
      </c>
      <c r="E10" s="17">
        <v>1524</v>
      </c>
      <c r="F10" s="18" t="s">
        <v>122</v>
      </c>
      <c r="G10" s="17">
        <v>1485</v>
      </c>
      <c r="H10" s="18" t="s">
        <v>137</v>
      </c>
      <c r="I10" s="17">
        <v>1503</v>
      </c>
      <c r="J10" s="18" t="s">
        <v>147</v>
      </c>
      <c r="K10" s="17">
        <v>1465</v>
      </c>
      <c r="L10" s="18" t="s">
        <v>157</v>
      </c>
      <c r="M10" s="17">
        <v>1634</v>
      </c>
      <c r="N10" s="18" t="s">
        <v>166</v>
      </c>
      <c r="O10" s="17">
        <v>1553</v>
      </c>
      <c r="P10" s="18" t="s">
        <v>172</v>
      </c>
      <c r="Q10" s="17">
        <v>1718</v>
      </c>
      <c r="R10" s="18" t="s">
        <v>172</v>
      </c>
      <c r="S10" s="17">
        <v>1776</v>
      </c>
      <c r="T10" s="18" t="s">
        <v>186</v>
      </c>
      <c r="U10" s="17">
        <v>1754</v>
      </c>
      <c r="V10" s="18" t="s">
        <v>172</v>
      </c>
    </row>
    <row r="11" spans="2:22" x14ac:dyDescent="0.2">
      <c r="B11" s="13" t="s">
        <v>79</v>
      </c>
      <c r="C11" s="14">
        <v>1145</v>
      </c>
      <c r="D11" s="15" t="s">
        <v>102</v>
      </c>
      <c r="E11" s="14">
        <v>1244</v>
      </c>
      <c r="F11" s="15" t="s">
        <v>123</v>
      </c>
      <c r="G11" s="14">
        <v>1232</v>
      </c>
      <c r="H11" s="15" t="s">
        <v>138</v>
      </c>
      <c r="I11" s="14">
        <v>1258</v>
      </c>
      <c r="J11" s="15" t="s">
        <v>148</v>
      </c>
      <c r="K11" s="14">
        <v>1195</v>
      </c>
      <c r="L11" s="15" t="s">
        <v>158</v>
      </c>
      <c r="M11" s="14">
        <v>1325</v>
      </c>
      <c r="N11" s="15" t="s">
        <v>167</v>
      </c>
      <c r="O11" s="14">
        <v>1260</v>
      </c>
      <c r="P11" s="15" t="s">
        <v>173</v>
      </c>
      <c r="Q11" s="14">
        <v>1398</v>
      </c>
      <c r="R11" s="15" t="s">
        <v>179</v>
      </c>
      <c r="S11" s="14">
        <v>1406</v>
      </c>
      <c r="T11" s="15" t="s">
        <v>187</v>
      </c>
      <c r="U11" s="14">
        <v>1388</v>
      </c>
      <c r="V11" s="15" t="s">
        <v>191</v>
      </c>
    </row>
    <row r="12" spans="2:22" x14ac:dyDescent="0.2">
      <c r="B12" s="13" t="s">
        <v>80</v>
      </c>
      <c r="C12" s="14">
        <v>258</v>
      </c>
      <c r="D12" s="15" t="s">
        <v>103</v>
      </c>
      <c r="E12" s="14">
        <v>280</v>
      </c>
      <c r="F12" s="15" t="s">
        <v>124</v>
      </c>
      <c r="G12" s="14">
        <v>253</v>
      </c>
      <c r="H12" s="15" t="s">
        <v>103</v>
      </c>
      <c r="I12" s="14">
        <v>245</v>
      </c>
      <c r="J12" s="15" t="s">
        <v>149</v>
      </c>
      <c r="K12" s="14">
        <v>270</v>
      </c>
      <c r="L12" s="15" t="s">
        <v>159</v>
      </c>
      <c r="M12" s="14">
        <v>309</v>
      </c>
      <c r="N12" s="15" t="s">
        <v>168</v>
      </c>
      <c r="O12" s="14">
        <v>293</v>
      </c>
      <c r="P12" s="15" t="s">
        <v>174</v>
      </c>
      <c r="Q12" s="14">
        <v>320</v>
      </c>
      <c r="R12" s="15" t="s">
        <v>124</v>
      </c>
      <c r="S12" s="14">
        <v>370</v>
      </c>
      <c r="T12" s="15" t="s">
        <v>188</v>
      </c>
      <c r="U12" s="14">
        <v>366</v>
      </c>
      <c r="V12" s="15" t="s">
        <v>188</v>
      </c>
    </row>
    <row r="13" spans="2:22" x14ac:dyDescent="0.2">
      <c r="B13" s="16" t="s">
        <v>61</v>
      </c>
      <c r="C13" s="17">
        <v>117</v>
      </c>
      <c r="D13" s="18" t="s">
        <v>104</v>
      </c>
      <c r="E13" s="17">
        <v>163</v>
      </c>
      <c r="F13" s="18" t="s">
        <v>125</v>
      </c>
      <c r="G13" s="17">
        <v>116</v>
      </c>
      <c r="H13" s="18" t="s">
        <v>139</v>
      </c>
      <c r="I13" s="17">
        <v>132</v>
      </c>
      <c r="J13" s="18" t="s">
        <v>150</v>
      </c>
      <c r="K13" s="17">
        <v>173</v>
      </c>
      <c r="L13" s="18" t="s">
        <v>160</v>
      </c>
      <c r="M13" s="17">
        <v>176</v>
      </c>
      <c r="N13" s="18" t="s">
        <v>146</v>
      </c>
      <c r="O13" s="17">
        <v>162</v>
      </c>
      <c r="P13" s="18" t="s">
        <v>117</v>
      </c>
      <c r="Q13" s="17">
        <v>192</v>
      </c>
      <c r="R13" s="18" t="s">
        <v>146</v>
      </c>
      <c r="S13" s="17">
        <v>194</v>
      </c>
      <c r="T13" s="18" t="s">
        <v>125</v>
      </c>
      <c r="U13" s="17">
        <v>217</v>
      </c>
      <c r="V13" s="18" t="s">
        <v>69</v>
      </c>
    </row>
    <row r="14" spans="2:22" x14ac:dyDescent="0.2">
      <c r="B14" s="13" t="s">
        <v>81</v>
      </c>
      <c r="C14" s="14">
        <v>80</v>
      </c>
      <c r="D14" s="15" t="s">
        <v>105</v>
      </c>
      <c r="E14" s="14">
        <v>95</v>
      </c>
      <c r="F14" s="15" t="s">
        <v>126</v>
      </c>
      <c r="G14" s="14">
        <v>66</v>
      </c>
      <c r="H14" s="15" t="s">
        <v>127</v>
      </c>
      <c r="I14" s="14">
        <v>73</v>
      </c>
      <c r="J14" s="15" t="s">
        <v>127</v>
      </c>
      <c r="K14" s="14">
        <v>98</v>
      </c>
      <c r="L14" s="15" t="s">
        <v>161</v>
      </c>
      <c r="M14" s="14">
        <v>102</v>
      </c>
      <c r="N14" s="15" t="s">
        <v>161</v>
      </c>
      <c r="O14" s="14">
        <v>102</v>
      </c>
      <c r="P14" s="15" t="s">
        <v>161</v>
      </c>
      <c r="Q14" s="14">
        <v>133</v>
      </c>
      <c r="R14" s="15" t="s">
        <v>104</v>
      </c>
      <c r="S14" s="14">
        <v>143</v>
      </c>
      <c r="T14" s="15" t="s">
        <v>139</v>
      </c>
      <c r="U14" s="14">
        <v>171</v>
      </c>
      <c r="V14" s="15" t="s">
        <v>135</v>
      </c>
    </row>
    <row r="15" spans="2:22" x14ac:dyDescent="0.2">
      <c r="B15" s="13" t="s">
        <v>82</v>
      </c>
      <c r="C15" s="14">
        <v>37</v>
      </c>
      <c r="D15" s="15" t="s">
        <v>106</v>
      </c>
      <c r="E15" s="14">
        <v>68</v>
      </c>
      <c r="F15" s="15" t="s">
        <v>127</v>
      </c>
      <c r="G15" s="14">
        <v>50</v>
      </c>
      <c r="H15" s="15" t="s">
        <v>140</v>
      </c>
      <c r="I15" s="14">
        <v>59</v>
      </c>
      <c r="J15" s="15" t="s">
        <v>114</v>
      </c>
      <c r="K15" s="14">
        <v>75</v>
      </c>
      <c r="L15" s="15" t="s">
        <v>134</v>
      </c>
      <c r="M15" s="14">
        <v>74</v>
      </c>
      <c r="N15" s="15" t="s">
        <v>127</v>
      </c>
      <c r="O15" s="14">
        <v>60</v>
      </c>
      <c r="P15" s="15" t="s">
        <v>114</v>
      </c>
      <c r="Q15" s="14">
        <v>59</v>
      </c>
      <c r="R15" s="15" t="s">
        <v>140</v>
      </c>
      <c r="S15" s="14">
        <v>51</v>
      </c>
      <c r="T15" s="15" t="s">
        <v>165</v>
      </c>
      <c r="U15" s="14">
        <v>46</v>
      </c>
      <c r="V15" s="15" t="s">
        <v>106</v>
      </c>
    </row>
    <row r="16" spans="2:22" x14ac:dyDescent="0.2">
      <c r="B16" s="16" t="s">
        <v>62</v>
      </c>
      <c r="C16" s="17">
        <v>3781</v>
      </c>
      <c r="D16" s="18" t="s">
        <v>107</v>
      </c>
      <c r="E16" s="17">
        <v>3598</v>
      </c>
      <c r="F16" s="18" t="s">
        <v>128</v>
      </c>
      <c r="G16" s="17">
        <v>3486</v>
      </c>
      <c r="H16" s="18" t="s">
        <v>141</v>
      </c>
      <c r="I16" s="17">
        <v>3592</v>
      </c>
      <c r="J16" s="18" t="s">
        <v>128</v>
      </c>
      <c r="K16" s="17">
        <v>3575</v>
      </c>
      <c r="L16" s="18" t="s">
        <v>162</v>
      </c>
      <c r="M16" s="17">
        <v>3662</v>
      </c>
      <c r="N16" s="18" t="s">
        <v>169</v>
      </c>
      <c r="O16" s="17">
        <v>3811</v>
      </c>
      <c r="P16" s="18" t="s">
        <v>175</v>
      </c>
      <c r="Q16" s="17">
        <v>4163</v>
      </c>
      <c r="R16" s="18" t="s">
        <v>180</v>
      </c>
      <c r="S16" s="17">
        <v>4183</v>
      </c>
      <c r="T16" s="18" t="s">
        <v>169</v>
      </c>
      <c r="U16" s="17">
        <v>4089</v>
      </c>
      <c r="V16" s="18" t="s">
        <v>192</v>
      </c>
    </row>
    <row r="17" spans="2:22" x14ac:dyDescent="0.2">
      <c r="B17" s="13" t="s">
        <v>83</v>
      </c>
      <c r="C17" s="14">
        <v>626</v>
      </c>
      <c r="D17" s="15" t="s">
        <v>108</v>
      </c>
      <c r="E17" s="14">
        <v>548</v>
      </c>
      <c r="F17" s="15" t="s">
        <v>129</v>
      </c>
      <c r="G17" s="14">
        <v>512</v>
      </c>
      <c r="H17" s="15" t="s">
        <v>142</v>
      </c>
      <c r="I17" s="14">
        <v>558</v>
      </c>
      <c r="J17" s="15" t="s">
        <v>151</v>
      </c>
      <c r="K17" s="14">
        <v>523</v>
      </c>
      <c r="L17" s="15" t="s">
        <v>163</v>
      </c>
      <c r="M17" s="14">
        <v>538</v>
      </c>
      <c r="N17" s="15" t="s">
        <v>142</v>
      </c>
      <c r="O17" s="14">
        <v>524</v>
      </c>
      <c r="P17" s="15" t="s">
        <v>176</v>
      </c>
      <c r="Q17" s="14">
        <v>538</v>
      </c>
      <c r="R17" s="15" t="s">
        <v>181</v>
      </c>
      <c r="S17" s="14">
        <v>590</v>
      </c>
      <c r="T17" s="15" t="s">
        <v>189</v>
      </c>
      <c r="U17" s="14">
        <v>522</v>
      </c>
      <c r="V17" s="15" t="s">
        <v>193</v>
      </c>
    </row>
    <row r="18" spans="2:22" x14ac:dyDescent="0.2">
      <c r="B18" s="13" t="s">
        <v>84</v>
      </c>
      <c r="C18" s="14">
        <v>2909</v>
      </c>
      <c r="D18" s="15" t="s">
        <v>109</v>
      </c>
      <c r="E18" s="14">
        <v>2823</v>
      </c>
      <c r="F18" s="15" t="s">
        <v>130</v>
      </c>
      <c r="G18" s="14">
        <v>2752</v>
      </c>
      <c r="H18" s="15" t="s">
        <v>143</v>
      </c>
      <c r="I18" s="14">
        <v>2786</v>
      </c>
      <c r="J18" s="15" t="s">
        <v>152</v>
      </c>
      <c r="K18" s="14">
        <v>2799</v>
      </c>
      <c r="L18" s="15" t="s">
        <v>143</v>
      </c>
      <c r="M18" s="14">
        <v>2875</v>
      </c>
      <c r="N18" s="15" t="s">
        <v>170</v>
      </c>
      <c r="O18" s="14">
        <v>3046</v>
      </c>
      <c r="P18" s="15" t="s">
        <v>177</v>
      </c>
      <c r="Q18" s="14">
        <v>3369</v>
      </c>
      <c r="R18" s="15" t="s">
        <v>182</v>
      </c>
      <c r="S18" s="14">
        <v>3334</v>
      </c>
      <c r="T18" s="15" t="s">
        <v>143</v>
      </c>
      <c r="U18" s="14">
        <v>3307</v>
      </c>
      <c r="V18" s="15" t="s">
        <v>143</v>
      </c>
    </row>
    <row r="19" spans="2:22" x14ac:dyDescent="0.2">
      <c r="B19" s="13" t="s">
        <v>85</v>
      </c>
      <c r="C19" s="14">
        <v>218</v>
      </c>
      <c r="D19" s="15" t="s">
        <v>110</v>
      </c>
      <c r="E19" s="14">
        <v>221</v>
      </c>
      <c r="F19" s="15" t="s">
        <v>131</v>
      </c>
      <c r="G19" s="14">
        <v>206</v>
      </c>
      <c r="H19" s="15" t="s">
        <v>110</v>
      </c>
      <c r="I19" s="14">
        <v>227</v>
      </c>
      <c r="J19" s="15" t="s">
        <v>153</v>
      </c>
      <c r="K19" s="14">
        <v>231</v>
      </c>
      <c r="L19" s="15" t="s">
        <v>164</v>
      </c>
      <c r="M19" s="14">
        <v>235</v>
      </c>
      <c r="N19" s="15" t="s">
        <v>153</v>
      </c>
      <c r="O19" s="14">
        <v>228</v>
      </c>
      <c r="P19" s="15" t="s">
        <v>131</v>
      </c>
      <c r="Q19" s="14">
        <v>231</v>
      </c>
      <c r="R19" s="15" t="s">
        <v>183</v>
      </c>
      <c r="S19" s="14">
        <v>241</v>
      </c>
      <c r="T19" s="15" t="s">
        <v>183</v>
      </c>
      <c r="U19" s="14">
        <v>232</v>
      </c>
      <c r="V19" s="15" t="s">
        <v>194</v>
      </c>
    </row>
    <row r="20" spans="2:22" x14ac:dyDescent="0.2">
      <c r="B20" s="13" t="s">
        <v>86</v>
      </c>
      <c r="C20" s="14">
        <v>5</v>
      </c>
      <c r="D20" s="15" t="s">
        <v>73</v>
      </c>
      <c r="E20" s="14" t="s">
        <v>58</v>
      </c>
      <c r="F20" s="15" t="s">
        <v>58</v>
      </c>
      <c r="G20" s="14" t="s">
        <v>58</v>
      </c>
      <c r="H20" s="15" t="s">
        <v>58</v>
      </c>
      <c r="I20" s="14" t="s">
        <v>58</v>
      </c>
      <c r="J20" s="15" t="s">
        <v>58</v>
      </c>
      <c r="K20" s="14" t="s">
        <v>58</v>
      </c>
      <c r="L20" s="15" t="s">
        <v>58</v>
      </c>
      <c r="M20" s="14" t="s">
        <v>58</v>
      </c>
      <c r="N20" s="15" t="s">
        <v>58</v>
      </c>
      <c r="O20" s="14" t="s">
        <v>58</v>
      </c>
      <c r="P20" s="15" t="s">
        <v>58</v>
      </c>
      <c r="Q20" s="14" t="s">
        <v>58</v>
      </c>
      <c r="R20" s="15" t="s">
        <v>58</v>
      </c>
      <c r="S20" s="14" t="s">
        <v>58</v>
      </c>
      <c r="T20" s="15" t="s">
        <v>58</v>
      </c>
      <c r="U20" s="14" t="s">
        <v>58</v>
      </c>
      <c r="V20" s="15" t="s">
        <v>58</v>
      </c>
    </row>
    <row r="21" spans="2:22" x14ac:dyDescent="0.2">
      <c r="B21" s="13" t="s">
        <v>87</v>
      </c>
      <c r="C21" s="14">
        <v>23</v>
      </c>
      <c r="D21" s="15" t="s">
        <v>111</v>
      </c>
      <c r="E21" s="14">
        <v>6</v>
      </c>
      <c r="F21" s="15" t="s">
        <v>73</v>
      </c>
      <c r="G21" s="14">
        <v>16</v>
      </c>
      <c r="H21" s="15" t="s">
        <v>121</v>
      </c>
      <c r="I21" s="14">
        <v>21</v>
      </c>
      <c r="J21" s="15" t="s">
        <v>121</v>
      </c>
      <c r="K21" s="14">
        <v>22</v>
      </c>
      <c r="L21" s="15" t="s">
        <v>111</v>
      </c>
      <c r="M21" s="14">
        <v>14</v>
      </c>
      <c r="N21" s="15" t="s">
        <v>120</v>
      </c>
      <c r="O21" s="14">
        <v>13</v>
      </c>
      <c r="P21" s="15" t="s">
        <v>120</v>
      </c>
      <c r="Q21" s="14">
        <v>25</v>
      </c>
      <c r="R21" s="15" t="s">
        <v>121</v>
      </c>
      <c r="S21" s="14">
        <v>18</v>
      </c>
      <c r="T21" s="15" t="s">
        <v>120</v>
      </c>
      <c r="U21" s="14">
        <v>28</v>
      </c>
      <c r="V21" s="15" t="s">
        <v>111</v>
      </c>
    </row>
    <row r="22" spans="2:22" x14ac:dyDescent="0.2">
      <c r="B22" s="16" t="s">
        <v>63</v>
      </c>
      <c r="C22" s="17">
        <v>830</v>
      </c>
      <c r="D22" s="18" t="s">
        <v>112</v>
      </c>
      <c r="E22" s="17">
        <v>820</v>
      </c>
      <c r="F22" s="18" t="s">
        <v>132</v>
      </c>
      <c r="G22" s="17">
        <v>831</v>
      </c>
      <c r="H22" s="18" t="s">
        <v>144</v>
      </c>
      <c r="I22" s="17">
        <v>939</v>
      </c>
      <c r="J22" s="18" t="s">
        <v>154</v>
      </c>
      <c r="K22" s="17">
        <v>861</v>
      </c>
      <c r="L22" s="18" t="s">
        <v>71</v>
      </c>
      <c r="M22" s="17">
        <v>830</v>
      </c>
      <c r="N22" s="18" t="s">
        <v>171</v>
      </c>
      <c r="O22" s="17">
        <v>821</v>
      </c>
      <c r="P22" s="18" t="s">
        <v>178</v>
      </c>
      <c r="Q22" s="17">
        <v>896</v>
      </c>
      <c r="R22" s="18" t="s">
        <v>184</v>
      </c>
      <c r="S22" s="17">
        <v>977</v>
      </c>
      <c r="T22" s="18" t="s">
        <v>112</v>
      </c>
      <c r="U22" s="17">
        <v>974</v>
      </c>
      <c r="V22" s="18" t="s">
        <v>195</v>
      </c>
    </row>
    <row r="23" spans="2:22" x14ac:dyDescent="0.2">
      <c r="B23" s="13" t="s">
        <v>88</v>
      </c>
      <c r="C23" s="14">
        <v>623</v>
      </c>
      <c r="D23" s="15" t="s">
        <v>113</v>
      </c>
      <c r="E23" s="14">
        <v>605</v>
      </c>
      <c r="F23" s="15" t="s">
        <v>133</v>
      </c>
      <c r="G23" s="14">
        <v>640</v>
      </c>
      <c r="H23" s="15" t="s">
        <v>145</v>
      </c>
      <c r="I23" s="14">
        <v>738</v>
      </c>
      <c r="J23" s="15" t="s">
        <v>155</v>
      </c>
      <c r="K23" s="14">
        <v>652</v>
      </c>
      <c r="L23" s="15" t="s">
        <v>145</v>
      </c>
      <c r="M23" s="14">
        <v>619</v>
      </c>
      <c r="N23" s="15" t="s">
        <v>133</v>
      </c>
      <c r="O23" s="14">
        <v>618</v>
      </c>
      <c r="P23" s="15" t="s">
        <v>133</v>
      </c>
      <c r="Q23" s="14">
        <v>703</v>
      </c>
      <c r="R23" s="15" t="s">
        <v>185</v>
      </c>
      <c r="S23" s="14">
        <v>757</v>
      </c>
      <c r="T23" s="15" t="s">
        <v>190</v>
      </c>
      <c r="U23" s="14">
        <v>759</v>
      </c>
      <c r="V23" s="15" t="s">
        <v>196</v>
      </c>
    </row>
    <row r="24" spans="2:22" x14ac:dyDescent="0.2">
      <c r="B24" s="13" t="s">
        <v>89</v>
      </c>
      <c r="C24" s="14">
        <v>28</v>
      </c>
      <c r="D24" s="15" t="s">
        <v>111</v>
      </c>
      <c r="E24" s="14">
        <v>32</v>
      </c>
      <c r="F24" s="15" t="s">
        <v>119</v>
      </c>
      <c r="G24" s="14">
        <v>24</v>
      </c>
      <c r="H24" s="15" t="s">
        <v>111</v>
      </c>
      <c r="I24" s="14">
        <v>24</v>
      </c>
      <c r="J24" s="15" t="s">
        <v>111</v>
      </c>
      <c r="K24" s="14">
        <v>29</v>
      </c>
      <c r="L24" s="15" t="s">
        <v>119</v>
      </c>
      <c r="M24" s="14">
        <v>21</v>
      </c>
      <c r="N24" s="15" t="s">
        <v>121</v>
      </c>
      <c r="O24" s="14">
        <v>27</v>
      </c>
      <c r="P24" s="15" t="s">
        <v>111</v>
      </c>
      <c r="Q24" s="14">
        <v>19</v>
      </c>
      <c r="R24" s="15" t="s">
        <v>121</v>
      </c>
      <c r="S24" s="14">
        <v>32</v>
      </c>
      <c r="T24" s="15" t="s">
        <v>111</v>
      </c>
      <c r="U24" s="14">
        <v>29</v>
      </c>
      <c r="V24" s="15" t="s">
        <v>111</v>
      </c>
    </row>
    <row r="25" spans="2:22" x14ac:dyDescent="0.2">
      <c r="B25" s="13" t="s">
        <v>90</v>
      </c>
      <c r="C25" s="14">
        <v>60</v>
      </c>
      <c r="D25" s="15" t="s">
        <v>114</v>
      </c>
      <c r="E25" s="14">
        <v>68</v>
      </c>
      <c r="F25" s="15" t="s">
        <v>127</v>
      </c>
      <c r="G25" s="14">
        <v>61</v>
      </c>
      <c r="H25" s="15" t="s">
        <v>118</v>
      </c>
      <c r="I25" s="14">
        <v>52</v>
      </c>
      <c r="J25" s="15" t="s">
        <v>140</v>
      </c>
      <c r="K25" s="14">
        <v>52</v>
      </c>
      <c r="L25" s="15" t="s">
        <v>140</v>
      </c>
      <c r="M25" s="14">
        <v>56</v>
      </c>
      <c r="N25" s="15" t="s">
        <v>114</v>
      </c>
      <c r="O25" s="14">
        <v>54</v>
      </c>
      <c r="P25" s="15" t="s">
        <v>140</v>
      </c>
      <c r="Q25" s="14">
        <v>63</v>
      </c>
      <c r="R25" s="15" t="s">
        <v>114</v>
      </c>
      <c r="S25" s="14">
        <v>57</v>
      </c>
      <c r="T25" s="15" t="s">
        <v>140</v>
      </c>
      <c r="U25" s="14">
        <v>58</v>
      </c>
      <c r="V25" s="15" t="s">
        <v>140</v>
      </c>
    </row>
    <row r="26" spans="2:22" x14ac:dyDescent="0.2">
      <c r="B26" s="13" t="s">
        <v>91</v>
      </c>
      <c r="C26" s="14">
        <v>0</v>
      </c>
      <c r="D26" s="15" t="s">
        <v>115</v>
      </c>
      <c r="E26" s="14">
        <v>7</v>
      </c>
      <c r="F26" s="15" t="s">
        <v>73</v>
      </c>
      <c r="G26" s="14">
        <v>2</v>
      </c>
      <c r="H26" s="15" t="s">
        <v>115</v>
      </c>
      <c r="I26" s="14">
        <v>2</v>
      </c>
      <c r="J26" s="15" t="s">
        <v>115</v>
      </c>
      <c r="K26" s="14">
        <v>3</v>
      </c>
      <c r="L26" s="15" t="s">
        <v>115</v>
      </c>
      <c r="M26" s="14">
        <v>3</v>
      </c>
      <c r="N26" s="15" t="s">
        <v>115</v>
      </c>
      <c r="O26" s="14">
        <v>0</v>
      </c>
      <c r="P26" s="15" t="s">
        <v>115</v>
      </c>
      <c r="Q26" s="14">
        <v>3</v>
      </c>
      <c r="R26" s="15" t="s">
        <v>115</v>
      </c>
      <c r="S26" s="14">
        <v>0</v>
      </c>
      <c r="T26" s="15" t="s">
        <v>115</v>
      </c>
      <c r="U26" s="14">
        <v>4</v>
      </c>
      <c r="V26" s="15" t="s">
        <v>73</v>
      </c>
    </row>
    <row r="27" spans="2:22" x14ac:dyDescent="0.2">
      <c r="B27" s="13" t="s">
        <v>92</v>
      </c>
      <c r="C27" s="14">
        <v>92</v>
      </c>
      <c r="D27" s="15" t="s">
        <v>116</v>
      </c>
      <c r="E27" s="14">
        <v>79</v>
      </c>
      <c r="F27" s="15" t="s">
        <v>134</v>
      </c>
      <c r="G27" s="14">
        <v>70</v>
      </c>
      <c r="H27" s="15" t="s">
        <v>127</v>
      </c>
      <c r="I27" s="14">
        <v>71</v>
      </c>
      <c r="J27" s="15" t="s">
        <v>127</v>
      </c>
      <c r="K27" s="14">
        <v>77</v>
      </c>
      <c r="L27" s="15" t="s">
        <v>134</v>
      </c>
      <c r="M27" s="14">
        <v>76</v>
      </c>
      <c r="N27" s="15" t="s">
        <v>134</v>
      </c>
      <c r="O27" s="14">
        <v>65</v>
      </c>
      <c r="P27" s="15" t="s">
        <v>118</v>
      </c>
      <c r="Q27" s="14">
        <v>54</v>
      </c>
      <c r="R27" s="15" t="s">
        <v>165</v>
      </c>
      <c r="S27" s="14">
        <v>84</v>
      </c>
      <c r="T27" s="15" t="s">
        <v>127</v>
      </c>
      <c r="U27" s="14">
        <v>68</v>
      </c>
      <c r="V27" s="15" t="s">
        <v>114</v>
      </c>
    </row>
    <row r="28" spans="2:22" x14ac:dyDescent="0.2">
      <c r="B28" s="13" t="s">
        <v>93</v>
      </c>
      <c r="C28" s="14">
        <v>25</v>
      </c>
      <c r="D28" s="15" t="s">
        <v>111</v>
      </c>
      <c r="E28" s="14">
        <v>23</v>
      </c>
      <c r="F28" s="15" t="s">
        <v>111</v>
      </c>
      <c r="G28" s="14">
        <v>33</v>
      </c>
      <c r="H28" s="15" t="s">
        <v>119</v>
      </c>
      <c r="I28" s="14">
        <v>48</v>
      </c>
      <c r="J28" s="15" t="s">
        <v>140</v>
      </c>
      <c r="K28" s="14">
        <v>43</v>
      </c>
      <c r="L28" s="15" t="s">
        <v>165</v>
      </c>
      <c r="M28" s="14">
        <v>52</v>
      </c>
      <c r="N28" s="15" t="s">
        <v>140</v>
      </c>
      <c r="O28" s="14">
        <v>56</v>
      </c>
      <c r="P28" s="15" t="s">
        <v>114</v>
      </c>
      <c r="Q28" s="14">
        <v>49</v>
      </c>
      <c r="R28" s="15" t="s">
        <v>165</v>
      </c>
      <c r="S28" s="14">
        <v>46</v>
      </c>
      <c r="T28" s="15" t="s">
        <v>106</v>
      </c>
      <c r="U28" s="14">
        <v>53</v>
      </c>
      <c r="V28" s="15" t="s">
        <v>165</v>
      </c>
    </row>
    <row r="29" spans="2:22" x14ac:dyDescent="0.2">
      <c r="B29" s="13" t="s">
        <v>94</v>
      </c>
      <c r="C29" s="14">
        <v>2</v>
      </c>
      <c r="D29" s="15" t="s">
        <v>115</v>
      </c>
      <c r="E29" s="14">
        <v>6</v>
      </c>
      <c r="F29" s="15" t="s">
        <v>73</v>
      </c>
      <c r="G29" s="14">
        <v>1</v>
      </c>
      <c r="H29" s="15" t="s">
        <v>115</v>
      </c>
      <c r="I29" s="14">
        <v>4</v>
      </c>
      <c r="J29" s="15" t="s">
        <v>73</v>
      </c>
      <c r="K29" s="14">
        <v>5</v>
      </c>
      <c r="L29" s="15" t="s">
        <v>73</v>
      </c>
      <c r="M29" s="14">
        <v>3</v>
      </c>
      <c r="N29" s="15" t="s">
        <v>115</v>
      </c>
      <c r="O29" s="14">
        <v>1</v>
      </c>
      <c r="P29" s="15" t="s">
        <v>115</v>
      </c>
      <c r="Q29" s="14">
        <v>5</v>
      </c>
      <c r="R29" s="15" t="s">
        <v>73</v>
      </c>
      <c r="S29" s="14">
        <v>1</v>
      </c>
      <c r="T29" s="15" t="s">
        <v>115</v>
      </c>
      <c r="U29" s="14">
        <v>3</v>
      </c>
      <c r="V29" s="15" t="s">
        <v>115</v>
      </c>
    </row>
    <row r="30" spans="2:22" x14ac:dyDescent="0.2">
      <c r="B30" s="16" t="s">
        <v>64</v>
      </c>
      <c r="C30" s="17">
        <v>160</v>
      </c>
      <c r="D30" s="18" t="s">
        <v>117</v>
      </c>
      <c r="E30" s="17">
        <v>147</v>
      </c>
      <c r="F30" s="18" t="s">
        <v>135</v>
      </c>
      <c r="G30" s="17">
        <v>167</v>
      </c>
      <c r="H30" s="18" t="s">
        <v>146</v>
      </c>
      <c r="I30" s="17">
        <v>128</v>
      </c>
      <c r="J30" s="18" t="s">
        <v>156</v>
      </c>
      <c r="K30" s="17">
        <v>117</v>
      </c>
      <c r="L30" s="18" t="s">
        <v>139</v>
      </c>
      <c r="M30" s="17">
        <v>135</v>
      </c>
      <c r="N30" s="18" t="s">
        <v>150</v>
      </c>
      <c r="O30" s="17">
        <v>108</v>
      </c>
      <c r="P30" s="18" t="s">
        <v>136</v>
      </c>
      <c r="Q30" s="17">
        <v>132</v>
      </c>
      <c r="R30" s="18" t="s">
        <v>104</v>
      </c>
      <c r="S30" s="17">
        <v>149</v>
      </c>
      <c r="T30" s="18" t="s">
        <v>156</v>
      </c>
      <c r="U30" s="17">
        <v>130</v>
      </c>
      <c r="V30" s="18" t="s">
        <v>104</v>
      </c>
    </row>
    <row r="31" spans="2:22" x14ac:dyDescent="0.2">
      <c r="B31" s="13" t="s">
        <v>95</v>
      </c>
      <c r="C31" s="14">
        <v>156</v>
      </c>
      <c r="D31" s="15" t="s">
        <v>117</v>
      </c>
      <c r="E31" s="14">
        <v>147</v>
      </c>
      <c r="F31" s="15" t="s">
        <v>135</v>
      </c>
      <c r="G31" s="14">
        <v>159</v>
      </c>
      <c r="H31" s="15" t="s">
        <v>125</v>
      </c>
      <c r="I31" s="14">
        <v>124</v>
      </c>
      <c r="J31" s="15" t="s">
        <v>156</v>
      </c>
      <c r="K31" s="14">
        <v>117</v>
      </c>
      <c r="L31" s="15" t="s">
        <v>139</v>
      </c>
      <c r="M31" s="14">
        <v>129</v>
      </c>
      <c r="N31" s="15" t="s">
        <v>156</v>
      </c>
      <c r="O31" s="14">
        <v>106</v>
      </c>
      <c r="P31" s="15" t="s">
        <v>161</v>
      </c>
      <c r="Q31" s="14">
        <v>131</v>
      </c>
      <c r="R31" s="15" t="s">
        <v>104</v>
      </c>
      <c r="S31" s="14">
        <v>145</v>
      </c>
      <c r="T31" s="15" t="s">
        <v>139</v>
      </c>
      <c r="U31" s="14">
        <v>126</v>
      </c>
      <c r="V31" s="15" t="s">
        <v>136</v>
      </c>
    </row>
    <row r="32" spans="2:22" x14ac:dyDescent="0.2">
      <c r="B32" s="13" t="s">
        <v>96</v>
      </c>
      <c r="C32" s="14">
        <v>4</v>
      </c>
      <c r="D32" s="15" t="s">
        <v>73</v>
      </c>
      <c r="E32" s="14">
        <v>0</v>
      </c>
      <c r="F32" s="15" t="s">
        <v>115</v>
      </c>
      <c r="G32" s="14">
        <v>8</v>
      </c>
      <c r="H32" s="15" t="s">
        <v>73</v>
      </c>
      <c r="I32" s="14">
        <v>4</v>
      </c>
      <c r="J32" s="15" t="s">
        <v>73</v>
      </c>
      <c r="K32" s="14">
        <v>0</v>
      </c>
      <c r="L32" s="15" t="s">
        <v>115</v>
      </c>
      <c r="M32" s="14">
        <v>6</v>
      </c>
      <c r="N32" s="15" t="s">
        <v>73</v>
      </c>
      <c r="O32" s="14">
        <v>2</v>
      </c>
      <c r="P32" s="15" t="s">
        <v>115</v>
      </c>
      <c r="Q32" s="14">
        <v>1</v>
      </c>
      <c r="R32" s="15" t="s">
        <v>115</v>
      </c>
      <c r="S32" s="14">
        <v>4</v>
      </c>
      <c r="T32" s="15" t="s">
        <v>73</v>
      </c>
      <c r="U32" s="14">
        <v>4</v>
      </c>
      <c r="V32" s="15" t="s">
        <v>73</v>
      </c>
    </row>
    <row r="33" spans="2:22" x14ac:dyDescent="0.2">
      <c r="B33" s="16" t="s">
        <v>66</v>
      </c>
      <c r="C33" s="17">
        <v>63</v>
      </c>
      <c r="D33" s="18" t="s">
        <v>118</v>
      </c>
      <c r="E33" s="17">
        <v>106</v>
      </c>
      <c r="F33" s="18" t="s">
        <v>136</v>
      </c>
      <c r="G33" s="17">
        <v>60</v>
      </c>
      <c r="H33" s="18" t="s">
        <v>118</v>
      </c>
      <c r="I33" s="17">
        <v>57</v>
      </c>
      <c r="J33" s="18" t="s">
        <v>114</v>
      </c>
      <c r="K33" s="17">
        <v>52</v>
      </c>
      <c r="L33" s="18" t="s">
        <v>140</v>
      </c>
      <c r="M33" s="17">
        <v>80</v>
      </c>
      <c r="N33" s="18" t="s">
        <v>134</v>
      </c>
      <c r="O33" s="17">
        <v>70</v>
      </c>
      <c r="P33" s="18" t="s">
        <v>127</v>
      </c>
      <c r="Q33" s="17">
        <v>123</v>
      </c>
      <c r="R33" s="18" t="s">
        <v>136</v>
      </c>
      <c r="S33" s="17">
        <v>167</v>
      </c>
      <c r="T33" s="18" t="s">
        <v>72</v>
      </c>
      <c r="U33" s="17">
        <v>213</v>
      </c>
      <c r="V33" s="18" t="s">
        <v>69</v>
      </c>
    </row>
    <row r="34" spans="2:22" x14ac:dyDescent="0.2">
      <c r="B34" s="13" t="s">
        <v>97</v>
      </c>
      <c r="C34" s="14">
        <v>31</v>
      </c>
      <c r="D34" s="15" t="s">
        <v>119</v>
      </c>
      <c r="E34" s="14">
        <v>63</v>
      </c>
      <c r="F34" s="15" t="s">
        <v>118</v>
      </c>
      <c r="G34" s="14">
        <v>22</v>
      </c>
      <c r="H34" s="15" t="s">
        <v>111</v>
      </c>
      <c r="I34" s="14">
        <v>21</v>
      </c>
      <c r="J34" s="15" t="s">
        <v>121</v>
      </c>
      <c r="K34" s="14">
        <v>19</v>
      </c>
      <c r="L34" s="15" t="s">
        <v>121</v>
      </c>
      <c r="M34" s="14">
        <v>20</v>
      </c>
      <c r="N34" s="15" t="s">
        <v>121</v>
      </c>
      <c r="O34" s="14">
        <v>30</v>
      </c>
      <c r="P34" s="15" t="s">
        <v>119</v>
      </c>
      <c r="Q34" s="14">
        <v>21</v>
      </c>
      <c r="R34" s="15" t="s">
        <v>121</v>
      </c>
      <c r="S34" s="14">
        <v>14</v>
      </c>
      <c r="T34" s="15" t="s">
        <v>120</v>
      </c>
      <c r="U34" s="14">
        <v>23</v>
      </c>
      <c r="V34" s="15" t="s">
        <v>121</v>
      </c>
    </row>
    <row r="35" spans="2:22" x14ac:dyDescent="0.2">
      <c r="B35" s="13" t="s">
        <v>98</v>
      </c>
      <c r="C35" s="14">
        <v>14</v>
      </c>
      <c r="D35" s="15" t="s">
        <v>120</v>
      </c>
      <c r="E35" s="14">
        <v>10</v>
      </c>
      <c r="F35" s="15" t="s">
        <v>120</v>
      </c>
      <c r="G35" s="14">
        <v>7</v>
      </c>
      <c r="H35" s="15" t="s">
        <v>73</v>
      </c>
      <c r="I35" s="14">
        <v>5</v>
      </c>
      <c r="J35" s="15" t="s">
        <v>73</v>
      </c>
      <c r="K35" s="14">
        <v>0</v>
      </c>
      <c r="L35" s="15" t="s">
        <v>115</v>
      </c>
      <c r="M35" s="14">
        <v>22</v>
      </c>
      <c r="N35" s="15" t="s">
        <v>121</v>
      </c>
      <c r="O35" s="14">
        <v>7</v>
      </c>
      <c r="P35" s="15" t="s">
        <v>73</v>
      </c>
      <c r="Q35" s="14">
        <v>60</v>
      </c>
      <c r="R35" s="15" t="s">
        <v>140</v>
      </c>
      <c r="S35" s="14">
        <v>118</v>
      </c>
      <c r="T35" s="15" t="s">
        <v>161</v>
      </c>
      <c r="U35" s="14">
        <v>123</v>
      </c>
      <c r="V35" s="15" t="s">
        <v>136</v>
      </c>
    </row>
    <row r="36" spans="2:22" x14ac:dyDescent="0.2">
      <c r="B36" s="13" t="s">
        <v>99</v>
      </c>
      <c r="C36" s="14">
        <v>18</v>
      </c>
      <c r="D36" s="15" t="s">
        <v>121</v>
      </c>
      <c r="E36" s="14">
        <v>33</v>
      </c>
      <c r="F36" s="15" t="s">
        <v>119</v>
      </c>
      <c r="G36" s="14">
        <v>31</v>
      </c>
      <c r="H36" s="15" t="s">
        <v>119</v>
      </c>
      <c r="I36" s="14">
        <v>31</v>
      </c>
      <c r="J36" s="15" t="s">
        <v>119</v>
      </c>
      <c r="K36" s="14">
        <v>33</v>
      </c>
      <c r="L36" s="15" t="s">
        <v>119</v>
      </c>
      <c r="M36" s="14">
        <v>38</v>
      </c>
      <c r="N36" s="15" t="s">
        <v>106</v>
      </c>
      <c r="O36" s="14">
        <v>33</v>
      </c>
      <c r="P36" s="15" t="s">
        <v>119</v>
      </c>
      <c r="Q36" s="14">
        <v>42</v>
      </c>
      <c r="R36" s="15" t="s">
        <v>106</v>
      </c>
      <c r="S36" s="14">
        <v>35</v>
      </c>
      <c r="T36" s="15" t="s">
        <v>119</v>
      </c>
      <c r="U36" s="14">
        <v>52</v>
      </c>
      <c r="V36" s="15" t="s">
        <v>165</v>
      </c>
    </row>
    <row r="37" spans="2:22" x14ac:dyDescent="0.2">
      <c r="B37" s="13" t="s">
        <v>100</v>
      </c>
      <c r="C37" s="14" t="s">
        <v>58</v>
      </c>
      <c r="D37" s="15" t="s">
        <v>58</v>
      </c>
      <c r="E37" s="14" t="s">
        <v>58</v>
      </c>
      <c r="F37" s="15" t="s">
        <v>58</v>
      </c>
      <c r="G37" s="14" t="s">
        <v>58</v>
      </c>
      <c r="H37" s="15" t="s">
        <v>58</v>
      </c>
      <c r="I37" s="14" t="s">
        <v>58</v>
      </c>
      <c r="J37" s="15" t="s">
        <v>58</v>
      </c>
      <c r="K37" s="14" t="s">
        <v>58</v>
      </c>
      <c r="L37" s="15" t="s">
        <v>58</v>
      </c>
      <c r="M37" s="14" t="s">
        <v>58</v>
      </c>
      <c r="N37" s="15" t="s">
        <v>58</v>
      </c>
      <c r="O37" s="14" t="s">
        <v>58</v>
      </c>
      <c r="P37" s="15" t="s">
        <v>58</v>
      </c>
      <c r="Q37" s="14" t="s">
        <v>58</v>
      </c>
      <c r="R37" s="15" t="s">
        <v>58</v>
      </c>
      <c r="S37" s="14" t="s">
        <v>58</v>
      </c>
      <c r="T37" s="15" t="s">
        <v>58</v>
      </c>
      <c r="U37" s="14">
        <v>15</v>
      </c>
      <c r="V37" s="15" t="s">
        <v>120</v>
      </c>
    </row>
    <row r="38" spans="2:22" x14ac:dyDescent="0.2">
      <c r="B38" s="38" t="s">
        <v>74</v>
      </c>
      <c r="C38" s="39"/>
      <c r="D38" s="40"/>
      <c r="E38" s="39"/>
      <c r="F38" s="40"/>
      <c r="G38" s="39"/>
      <c r="H38" s="40"/>
      <c r="I38" s="39"/>
      <c r="J38" s="40"/>
      <c r="K38" s="39"/>
      <c r="L38" s="40"/>
      <c r="M38" s="39"/>
      <c r="N38" s="40"/>
      <c r="O38" s="39"/>
      <c r="P38" s="40"/>
      <c r="Q38" s="39"/>
      <c r="R38" s="40"/>
      <c r="S38" s="39"/>
      <c r="T38" s="40"/>
      <c r="U38" s="39"/>
      <c r="V38" s="40"/>
    </row>
    <row r="39" spans="2:22" x14ac:dyDescent="0.2">
      <c r="B39" s="16" t="s">
        <v>46</v>
      </c>
      <c r="C39" s="17">
        <v>191</v>
      </c>
      <c r="D39" s="18" t="s">
        <v>67</v>
      </c>
      <c r="E39" s="17">
        <v>209</v>
      </c>
      <c r="F39" s="18" t="s">
        <v>67</v>
      </c>
      <c r="G39" s="17">
        <v>209</v>
      </c>
      <c r="H39" s="18" t="s">
        <v>67</v>
      </c>
      <c r="I39" s="17">
        <v>200</v>
      </c>
      <c r="J39" s="18" t="s">
        <v>67</v>
      </c>
      <c r="K39" s="17">
        <v>212</v>
      </c>
      <c r="L39" s="18" t="s">
        <v>67</v>
      </c>
      <c r="M39" s="17">
        <v>202</v>
      </c>
      <c r="N39" s="18" t="s">
        <v>67</v>
      </c>
      <c r="O39" s="17">
        <v>166</v>
      </c>
      <c r="P39" s="18" t="s">
        <v>67</v>
      </c>
      <c r="Q39" s="17">
        <v>183</v>
      </c>
      <c r="R39" s="18" t="s">
        <v>67</v>
      </c>
      <c r="S39" s="17">
        <v>146</v>
      </c>
      <c r="T39" s="18" t="s">
        <v>67</v>
      </c>
      <c r="U39" s="17">
        <v>190</v>
      </c>
      <c r="V39" s="18" t="s">
        <v>67</v>
      </c>
    </row>
    <row r="40" spans="2:22" x14ac:dyDescent="0.2">
      <c r="B40" s="13" t="s">
        <v>197</v>
      </c>
      <c r="C40" s="14">
        <v>147</v>
      </c>
      <c r="D40" s="15" t="s">
        <v>200</v>
      </c>
      <c r="E40" s="14">
        <v>145</v>
      </c>
      <c r="F40" s="15" t="s">
        <v>203</v>
      </c>
      <c r="G40" s="14">
        <v>136</v>
      </c>
      <c r="H40" s="15" t="s">
        <v>206</v>
      </c>
      <c r="I40" s="14">
        <v>148</v>
      </c>
      <c r="J40" s="15" t="s">
        <v>209</v>
      </c>
      <c r="K40" s="14">
        <v>165</v>
      </c>
      <c r="L40" s="15" t="s">
        <v>212</v>
      </c>
      <c r="M40" s="14">
        <v>133</v>
      </c>
      <c r="N40" s="15" t="s">
        <v>215</v>
      </c>
      <c r="O40" s="14">
        <v>125</v>
      </c>
      <c r="P40" s="15" t="s">
        <v>217</v>
      </c>
      <c r="Q40" s="14">
        <v>148</v>
      </c>
      <c r="R40" s="15" t="s">
        <v>219</v>
      </c>
      <c r="S40" s="14">
        <v>108</v>
      </c>
      <c r="T40" s="15" t="s">
        <v>209</v>
      </c>
      <c r="U40" s="14">
        <v>134</v>
      </c>
      <c r="V40" s="15" t="s">
        <v>223</v>
      </c>
    </row>
    <row r="41" spans="2:22" x14ac:dyDescent="0.2">
      <c r="B41" s="13" t="s">
        <v>198</v>
      </c>
      <c r="C41" s="14">
        <v>17</v>
      </c>
      <c r="D41" s="15" t="s">
        <v>201</v>
      </c>
      <c r="E41" s="14">
        <v>17</v>
      </c>
      <c r="F41" s="15" t="s">
        <v>204</v>
      </c>
      <c r="G41" s="14">
        <v>15</v>
      </c>
      <c r="H41" s="15" t="s">
        <v>207</v>
      </c>
      <c r="I41" s="14">
        <v>11</v>
      </c>
      <c r="J41" s="15" t="s">
        <v>210</v>
      </c>
      <c r="K41" s="14">
        <v>23</v>
      </c>
      <c r="L41" s="15" t="s">
        <v>213</v>
      </c>
      <c r="M41" s="14">
        <v>17</v>
      </c>
      <c r="N41" s="15" t="s">
        <v>163</v>
      </c>
      <c r="O41" s="14">
        <v>12</v>
      </c>
      <c r="P41" s="15" t="s">
        <v>207</v>
      </c>
      <c r="Q41" s="14">
        <v>18</v>
      </c>
      <c r="R41" s="15" t="s">
        <v>113</v>
      </c>
      <c r="S41" s="14">
        <v>16</v>
      </c>
      <c r="T41" s="15" t="s">
        <v>221</v>
      </c>
      <c r="U41" s="14">
        <v>14</v>
      </c>
      <c r="V41" s="15" t="s">
        <v>181</v>
      </c>
    </row>
    <row r="42" spans="2:22" x14ac:dyDescent="0.2">
      <c r="B42" s="22" t="s">
        <v>199</v>
      </c>
      <c r="C42" s="23">
        <v>27</v>
      </c>
      <c r="D42" s="24" t="s">
        <v>202</v>
      </c>
      <c r="E42" s="23">
        <v>47</v>
      </c>
      <c r="F42" s="24" t="s">
        <v>205</v>
      </c>
      <c r="G42" s="23">
        <v>58</v>
      </c>
      <c r="H42" s="24" t="s">
        <v>208</v>
      </c>
      <c r="I42" s="23">
        <v>41</v>
      </c>
      <c r="J42" s="24" t="s">
        <v>211</v>
      </c>
      <c r="K42" s="23">
        <v>24</v>
      </c>
      <c r="L42" s="24" t="s">
        <v>214</v>
      </c>
      <c r="M42" s="23">
        <v>52</v>
      </c>
      <c r="N42" s="24" t="s">
        <v>216</v>
      </c>
      <c r="O42" s="23">
        <v>29</v>
      </c>
      <c r="P42" s="24" t="s">
        <v>218</v>
      </c>
      <c r="Q42" s="23">
        <v>17</v>
      </c>
      <c r="R42" s="24" t="s">
        <v>220</v>
      </c>
      <c r="S42" s="23">
        <v>22</v>
      </c>
      <c r="T42" s="24" t="s">
        <v>222</v>
      </c>
      <c r="U42" s="23">
        <v>42</v>
      </c>
      <c r="V42" s="24" t="s">
        <v>101</v>
      </c>
    </row>
    <row r="44" spans="2:22" x14ac:dyDescent="0.2">
      <c r="B44" s="41" t="s">
        <v>224</v>
      </c>
      <c r="C44" s="42"/>
      <c r="D44" s="42"/>
      <c r="E44" s="42"/>
      <c r="F44" s="42"/>
      <c r="G44" s="42"/>
      <c r="H44" s="42"/>
      <c r="I44" s="42"/>
      <c r="J44" s="42"/>
      <c r="K44" s="42"/>
      <c r="L44" s="42"/>
      <c r="M44" s="42"/>
      <c r="N44" s="42"/>
      <c r="O44" s="42"/>
      <c r="P44" s="42"/>
      <c r="Q44" s="42"/>
      <c r="R44" s="42"/>
      <c r="S44" s="42"/>
      <c r="T44" s="42"/>
      <c r="U44" s="42"/>
      <c r="V44" s="42"/>
    </row>
    <row r="45" spans="2:22" x14ac:dyDescent="0.2">
      <c r="B45" s="41" t="s">
        <v>77</v>
      </c>
      <c r="C45" s="42"/>
      <c r="D45" s="42"/>
      <c r="E45" s="42"/>
      <c r="F45" s="42"/>
      <c r="G45" s="42"/>
      <c r="H45" s="42"/>
      <c r="I45" s="42"/>
      <c r="J45" s="42"/>
      <c r="K45" s="42"/>
      <c r="L45" s="42"/>
      <c r="M45" s="42"/>
      <c r="N45" s="42"/>
      <c r="O45" s="42"/>
      <c r="P45" s="42"/>
      <c r="Q45" s="42"/>
      <c r="R45" s="42"/>
      <c r="S45" s="42"/>
      <c r="T45" s="42"/>
      <c r="U45" s="42"/>
      <c r="V45" s="42"/>
    </row>
  </sheetData>
  <mergeCells count="15">
    <mergeCell ref="B6:V6"/>
    <mergeCell ref="B8:V8"/>
    <mergeCell ref="B38:V38"/>
    <mergeCell ref="B44:V44"/>
    <mergeCell ref="B45:V45"/>
    <mergeCell ref="M4:N4"/>
    <mergeCell ref="O4:P4"/>
    <mergeCell ref="Q4:R4"/>
    <mergeCell ref="S4:T4"/>
    <mergeCell ref="U4:V4"/>
    <mergeCell ref="C4:D4"/>
    <mergeCell ref="E4:F4"/>
    <mergeCell ref="G4:H4"/>
    <mergeCell ref="I4:J4"/>
    <mergeCell ref="K4:L4"/>
  </mergeCells>
  <pageMargins left="0.7" right="0.7" top="0.75" bottom="0.75" header="0.3" footer="0.3"/>
  <pageSetup paperSize="9" scale="50" fitToWidth="0" fitToHeight="0"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6D4FF"/>
  </sheetPr>
  <dimension ref="B1:J42"/>
  <sheetViews>
    <sheetView showGridLines="0" workbookViewId="0"/>
  </sheetViews>
  <sheetFormatPr baseColWidth="10" defaultRowHeight="12.75" x14ac:dyDescent="0.2"/>
  <cols>
    <col min="1" max="1" width="2.5703125" customWidth="1"/>
    <col min="2" max="2" width="58.140625" customWidth="1"/>
    <col min="3" max="3" width="5.7109375" customWidth="1"/>
    <col min="4" max="4" width="9" customWidth="1"/>
    <col min="5" max="5" width="11.28515625" customWidth="1"/>
    <col min="6" max="6" width="7.42578125" customWidth="1"/>
    <col min="7" max="7" width="7.28515625" customWidth="1"/>
    <col min="8" max="8" width="10" customWidth="1"/>
    <col min="9" max="9" width="9.42578125" customWidth="1"/>
    <col min="10" max="10" width="10.28515625" customWidth="1"/>
  </cols>
  <sheetData>
    <row r="1" spans="2:10" ht="18" x14ac:dyDescent="0.25">
      <c r="B1" s="3" t="s">
        <v>9</v>
      </c>
    </row>
    <row r="4" spans="2:10" ht="84" customHeight="1" x14ac:dyDescent="0.2">
      <c r="B4" s="11" t="s">
        <v>78</v>
      </c>
      <c r="C4" s="12" t="s">
        <v>46</v>
      </c>
      <c r="D4" s="12" t="s">
        <v>50</v>
      </c>
      <c r="E4" s="12" t="s">
        <v>51</v>
      </c>
      <c r="F4" s="12" t="s">
        <v>52</v>
      </c>
      <c r="G4" s="12" t="s">
        <v>53</v>
      </c>
      <c r="H4" s="12" t="s">
        <v>54</v>
      </c>
      <c r="I4" s="12" t="s">
        <v>55</v>
      </c>
      <c r="J4" s="12" t="s">
        <v>56</v>
      </c>
    </row>
    <row r="5" spans="2:10" x14ac:dyDescent="0.2">
      <c r="B5" s="38" t="s">
        <v>57</v>
      </c>
      <c r="C5" s="39"/>
      <c r="D5" s="39"/>
      <c r="E5" s="39"/>
      <c r="F5" s="39"/>
      <c r="G5" s="39"/>
      <c r="H5" s="39"/>
      <c r="I5" s="39"/>
      <c r="J5" s="39"/>
    </row>
    <row r="6" spans="2:10" x14ac:dyDescent="0.2">
      <c r="B6" s="16" t="s">
        <v>57</v>
      </c>
      <c r="C6" s="17">
        <v>7567</v>
      </c>
      <c r="D6" s="17">
        <v>2975</v>
      </c>
      <c r="E6" s="17">
        <v>2810</v>
      </c>
      <c r="F6" s="17">
        <v>1635</v>
      </c>
      <c r="G6" s="17">
        <v>58</v>
      </c>
      <c r="H6" s="17">
        <v>23</v>
      </c>
      <c r="I6" s="17">
        <v>24</v>
      </c>
      <c r="J6" s="17">
        <v>42</v>
      </c>
    </row>
    <row r="7" spans="2:10" x14ac:dyDescent="0.2">
      <c r="B7" s="38" t="s">
        <v>59</v>
      </c>
      <c r="C7" s="39"/>
      <c r="D7" s="39"/>
      <c r="E7" s="39"/>
      <c r="F7" s="39"/>
      <c r="G7" s="39"/>
      <c r="H7" s="39"/>
      <c r="I7" s="39"/>
      <c r="J7" s="39"/>
    </row>
    <row r="8" spans="2:10" x14ac:dyDescent="0.2">
      <c r="B8" s="16" t="s">
        <v>46</v>
      </c>
      <c r="C8" s="17">
        <v>7377</v>
      </c>
      <c r="D8" s="17">
        <v>2964</v>
      </c>
      <c r="E8" s="17">
        <v>2712</v>
      </c>
      <c r="F8" s="17">
        <v>1556</v>
      </c>
      <c r="G8" s="17">
        <v>58</v>
      </c>
      <c r="H8" s="17">
        <v>23</v>
      </c>
      <c r="I8" s="17">
        <v>23</v>
      </c>
      <c r="J8" s="17">
        <v>41</v>
      </c>
    </row>
    <row r="9" spans="2:10" x14ac:dyDescent="0.2">
      <c r="B9" s="16" t="s">
        <v>60</v>
      </c>
      <c r="C9" s="17">
        <v>1754</v>
      </c>
      <c r="D9" s="17">
        <v>1649</v>
      </c>
      <c r="E9" s="17">
        <v>105</v>
      </c>
      <c r="F9" s="17">
        <v>0</v>
      </c>
      <c r="G9" s="17">
        <v>0</v>
      </c>
      <c r="H9" s="17">
        <v>0</v>
      </c>
      <c r="I9" s="17">
        <v>0</v>
      </c>
      <c r="J9" s="17">
        <v>0</v>
      </c>
    </row>
    <row r="10" spans="2:10" x14ac:dyDescent="0.2">
      <c r="B10" s="13" t="s">
        <v>79</v>
      </c>
      <c r="C10" s="14">
        <v>1388</v>
      </c>
      <c r="D10" s="14">
        <v>1386</v>
      </c>
      <c r="E10" s="14">
        <v>2</v>
      </c>
      <c r="F10" s="14">
        <v>0</v>
      </c>
      <c r="G10" s="14">
        <v>0</v>
      </c>
      <c r="H10" s="14">
        <v>0</v>
      </c>
      <c r="I10" s="14">
        <v>0</v>
      </c>
      <c r="J10" s="14">
        <v>0</v>
      </c>
    </row>
    <row r="11" spans="2:10" x14ac:dyDescent="0.2">
      <c r="B11" s="13" t="s">
        <v>80</v>
      </c>
      <c r="C11" s="14">
        <v>366</v>
      </c>
      <c r="D11" s="14">
        <v>263</v>
      </c>
      <c r="E11" s="14">
        <v>103</v>
      </c>
      <c r="F11" s="14">
        <v>0</v>
      </c>
      <c r="G11" s="14">
        <v>0</v>
      </c>
      <c r="H11" s="14">
        <v>0</v>
      </c>
      <c r="I11" s="14">
        <v>0</v>
      </c>
      <c r="J11" s="14">
        <v>0</v>
      </c>
    </row>
    <row r="12" spans="2:10" x14ac:dyDescent="0.2">
      <c r="B12" s="16" t="s">
        <v>61</v>
      </c>
      <c r="C12" s="17">
        <v>217</v>
      </c>
      <c r="D12" s="17">
        <v>188</v>
      </c>
      <c r="E12" s="17">
        <v>28</v>
      </c>
      <c r="F12" s="17">
        <v>0</v>
      </c>
      <c r="G12" s="17">
        <v>0</v>
      </c>
      <c r="H12" s="17">
        <v>0</v>
      </c>
      <c r="I12" s="17">
        <v>0</v>
      </c>
      <c r="J12" s="17">
        <v>1</v>
      </c>
    </row>
    <row r="13" spans="2:10" x14ac:dyDescent="0.2">
      <c r="B13" s="13" t="s">
        <v>81</v>
      </c>
      <c r="C13" s="14">
        <v>171</v>
      </c>
      <c r="D13" s="14">
        <v>153</v>
      </c>
      <c r="E13" s="14">
        <v>17</v>
      </c>
      <c r="F13" s="14">
        <v>0</v>
      </c>
      <c r="G13" s="14">
        <v>0</v>
      </c>
      <c r="H13" s="14">
        <v>0</v>
      </c>
      <c r="I13" s="14">
        <v>0</v>
      </c>
      <c r="J13" s="14">
        <v>1</v>
      </c>
    </row>
    <row r="14" spans="2:10" x14ac:dyDescent="0.2">
      <c r="B14" s="13" t="s">
        <v>82</v>
      </c>
      <c r="C14" s="14">
        <v>46</v>
      </c>
      <c r="D14" s="14">
        <v>35</v>
      </c>
      <c r="E14" s="14">
        <v>11</v>
      </c>
      <c r="F14" s="14">
        <v>0</v>
      </c>
      <c r="G14" s="14">
        <v>0</v>
      </c>
      <c r="H14" s="14">
        <v>0</v>
      </c>
      <c r="I14" s="14">
        <v>0</v>
      </c>
      <c r="J14" s="14">
        <v>0</v>
      </c>
    </row>
    <row r="15" spans="2:10" x14ac:dyDescent="0.2">
      <c r="B15" s="16" t="s">
        <v>62</v>
      </c>
      <c r="C15" s="17">
        <v>4089</v>
      </c>
      <c r="D15" s="17">
        <v>1000</v>
      </c>
      <c r="E15" s="17">
        <v>2023</v>
      </c>
      <c r="F15" s="17">
        <v>1014</v>
      </c>
      <c r="G15" s="17">
        <v>27</v>
      </c>
      <c r="H15" s="17">
        <v>11</v>
      </c>
      <c r="I15" s="17">
        <v>12</v>
      </c>
      <c r="J15" s="17">
        <v>2</v>
      </c>
    </row>
    <row r="16" spans="2:10" x14ac:dyDescent="0.2">
      <c r="B16" s="13" t="s">
        <v>83</v>
      </c>
      <c r="C16" s="14">
        <v>522</v>
      </c>
      <c r="D16" s="14">
        <v>471</v>
      </c>
      <c r="E16" s="14">
        <v>51</v>
      </c>
      <c r="F16" s="14">
        <v>0</v>
      </c>
      <c r="G16" s="14">
        <v>0</v>
      </c>
      <c r="H16" s="14">
        <v>0</v>
      </c>
      <c r="I16" s="14">
        <v>0</v>
      </c>
      <c r="J16" s="14">
        <v>0</v>
      </c>
    </row>
    <row r="17" spans="2:10" x14ac:dyDescent="0.2">
      <c r="B17" s="13" t="s">
        <v>84</v>
      </c>
      <c r="C17" s="14">
        <v>3307</v>
      </c>
      <c r="D17" s="14">
        <v>525</v>
      </c>
      <c r="E17" s="14">
        <v>1958</v>
      </c>
      <c r="F17" s="14">
        <v>804</v>
      </c>
      <c r="G17" s="14">
        <v>5</v>
      </c>
      <c r="H17" s="14">
        <v>5</v>
      </c>
      <c r="I17" s="14">
        <v>9</v>
      </c>
      <c r="J17" s="14">
        <v>1</v>
      </c>
    </row>
    <row r="18" spans="2:10" x14ac:dyDescent="0.2">
      <c r="B18" s="13" t="s">
        <v>85</v>
      </c>
      <c r="C18" s="14">
        <v>232</v>
      </c>
      <c r="D18" s="14">
        <v>0</v>
      </c>
      <c r="E18" s="14">
        <v>7</v>
      </c>
      <c r="F18" s="14">
        <v>194</v>
      </c>
      <c r="G18" s="14">
        <v>22</v>
      </c>
      <c r="H18" s="14">
        <v>6</v>
      </c>
      <c r="I18" s="14">
        <v>2</v>
      </c>
      <c r="J18" s="14">
        <v>1</v>
      </c>
    </row>
    <row r="19" spans="2:10" x14ac:dyDescent="0.2">
      <c r="B19" s="13" t="s">
        <v>87</v>
      </c>
      <c r="C19" s="14">
        <v>28</v>
      </c>
      <c r="D19" s="14">
        <v>4</v>
      </c>
      <c r="E19" s="14">
        <v>7</v>
      </c>
      <c r="F19" s="14">
        <v>16</v>
      </c>
      <c r="G19" s="14">
        <v>0</v>
      </c>
      <c r="H19" s="14">
        <v>0</v>
      </c>
      <c r="I19" s="14">
        <v>1</v>
      </c>
      <c r="J19" s="14">
        <v>0</v>
      </c>
    </row>
    <row r="20" spans="2:10" x14ac:dyDescent="0.2">
      <c r="B20" s="16" t="s">
        <v>63</v>
      </c>
      <c r="C20" s="17">
        <v>974</v>
      </c>
      <c r="D20" s="17">
        <v>94</v>
      </c>
      <c r="E20" s="17">
        <v>419</v>
      </c>
      <c r="F20" s="17">
        <v>389</v>
      </c>
      <c r="G20" s="17">
        <v>21</v>
      </c>
      <c r="H20" s="17">
        <v>5</v>
      </c>
      <c r="I20" s="17">
        <v>8</v>
      </c>
      <c r="J20" s="17">
        <v>38</v>
      </c>
    </row>
    <row r="21" spans="2:10" x14ac:dyDescent="0.2">
      <c r="B21" s="13" t="s">
        <v>88</v>
      </c>
      <c r="C21" s="14">
        <v>759</v>
      </c>
      <c r="D21" s="14">
        <v>49</v>
      </c>
      <c r="E21" s="14">
        <v>312</v>
      </c>
      <c r="F21" s="14">
        <v>338</v>
      </c>
      <c r="G21" s="14">
        <v>13</v>
      </c>
      <c r="H21" s="14">
        <v>4</v>
      </c>
      <c r="I21" s="14">
        <v>6</v>
      </c>
      <c r="J21" s="14">
        <v>37</v>
      </c>
    </row>
    <row r="22" spans="2:10" x14ac:dyDescent="0.2">
      <c r="B22" s="13" t="s">
        <v>89</v>
      </c>
      <c r="C22" s="14">
        <v>29</v>
      </c>
      <c r="D22" s="14">
        <v>9</v>
      </c>
      <c r="E22" s="14">
        <v>17</v>
      </c>
      <c r="F22" s="14">
        <v>3</v>
      </c>
      <c r="G22" s="14">
        <v>0</v>
      </c>
      <c r="H22" s="14">
        <v>0</v>
      </c>
      <c r="I22" s="14">
        <v>0</v>
      </c>
      <c r="J22" s="14">
        <v>0</v>
      </c>
    </row>
    <row r="23" spans="2:10" x14ac:dyDescent="0.2">
      <c r="B23" s="13" t="s">
        <v>90</v>
      </c>
      <c r="C23" s="14">
        <v>58</v>
      </c>
      <c r="D23" s="14">
        <v>22</v>
      </c>
      <c r="E23" s="14">
        <v>31</v>
      </c>
      <c r="F23" s="14">
        <v>3</v>
      </c>
      <c r="G23" s="14">
        <v>0</v>
      </c>
      <c r="H23" s="14">
        <v>0</v>
      </c>
      <c r="I23" s="14">
        <v>2</v>
      </c>
      <c r="J23" s="14">
        <v>0</v>
      </c>
    </row>
    <row r="24" spans="2:10" x14ac:dyDescent="0.2">
      <c r="B24" s="13" t="s">
        <v>91</v>
      </c>
      <c r="C24" s="14">
        <v>4</v>
      </c>
      <c r="D24" s="14">
        <v>1</v>
      </c>
      <c r="E24" s="14">
        <v>0</v>
      </c>
      <c r="F24" s="14">
        <v>3</v>
      </c>
      <c r="G24" s="14">
        <v>0</v>
      </c>
      <c r="H24" s="14">
        <v>0</v>
      </c>
      <c r="I24" s="14">
        <v>0</v>
      </c>
      <c r="J24" s="14">
        <v>0</v>
      </c>
    </row>
    <row r="25" spans="2:10" x14ac:dyDescent="0.2">
      <c r="B25" s="13" t="s">
        <v>92</v>
      </c>
      <c r="C25" s="14">
        <v>68</v>
      </c>
      <c r="D25" s="14">
        <v>10</v>
      </c>
      <c r="E25" s="14">
        <v>46</v>
      </c>
      <c r="F25" s="14">
        <v>11</v>
      </c>
      <c r="G25" s="14">
        <v>1</v>
      </c>
      <c r="H25" s="14">
        <v>0</v>
      </c>
      <c r="I25" s="14">
        <v>0</v>
      </c>
      <c r="J25" s="14">
        <v>0</v>
      </c>
    </row>
    <row r="26" spans="2:10" x14ac:dyDescent="0.2">
      <c r="B26" s="13" t="s">
        <v>93</v>
      </c>
      <c r="C26" s="14">
        <v>53</v>
      </c>
      <c r="D26" s="14">
        <v>3</v>
      </c>
      <c r="E26" s="14">
        <v>13</v>
      </c>
      <c r="F26" s="14">
        <v>28</v>
      </c>
      <c r="G26" s="14">
        <v>7</v>
      </c>
      <c r="H26" s="14">
        <v>1</v>
      </c>
      <c r="I26" s="14">
        <v>0</v>
      </c>
      <c r="J26" s="14">
        <v>1</v>
      </c>
    </row>
    <row r="27" spans="2:10" x14ac:dyDescent="0.2">
      <c r="B27" s="13" t="s">
        <v>94</v>
      </c>
      <c r="C27" s="14">
        <v>3</v>
      </c>
      <c r="D27" s="14">
        <v>0</v>
      </c>
      <c r="E27" s="14">
        <v>0</v>
      </c>
      <c r="F27" s="14">
        <v>3</v>
      </c>
      <c r="G27" s="14">
        <v>0</v>
      </c>
      <c r="H27" s="14">
        <v>0</v>
      </c>
      <c r="I27" s="14">
        <v>0</v>
      </c>
      <c r="J27" s="14">
        <v>0</v>
      </c>
    </row>
    <row r="28" spans="2:10" x14ac:dyDescent="0.2">
      <c r="B28" s="16" t="s">
        <v>64</v>
      </c>
      <c r="C28" s="17">
        <v>130</v>
      </c>
      <c r="D28" s="17">
        <v>7</v>
      </c>
      <c r="E28" s="17">
        <v>45</v>
      </c>
      <c r="F28" s="17">
        <v>73</v>
      </c>
      <c r="G28" s="17">
        <v>2</v>
      </c>
      <c r="H28" s="17">
        <v>1</v>
      </c>
      <c r="I28" s="17">
        <v>2</v>
      </c>
      <c r="J28" s="17">
        <v>0</v>
      </c>
    </row>
    <row r="29" spans="2:10" x14ac:dyDescent="0.2">
      <c r="B29" s="13" t="s">
        <v>95</v>
      </c>
      <c r="C29" s="14">
        <v>126</v>
      </c>
      <c r="D29" s="14">
        <v>7</v>
      </c>
      <c r="E29" s="14">
        <v>44</v>
      </c>
      <c r="F29" s="14">
        <v>70</v>
      </c>
      <c r="G29" s="14">
        <v>2</v>
      </c>
      <c r="H29" s="14">
        <v>1</v>
      </c>
      <c r="I29" s="14">
        <v>2</v>
      </c>
      <c r="J29" s="14">
        <v>0</v>
      </c>
    </row>
    <row r="30" spans="2:10" x14ac:dyDescent="0.2">
      <c r="B30" s="13" t="s">
        <v>96</v>
      </c>
      <c r="C30" s="14">
        <v>4</v>
      </c>
      <c r="D30" s="14">
        <v>0</v>
      </c>
      <c r="E30" s="14">
        <v>1</v>
      </c>
      <c r="F30" s="14">
        <v>3</v>
      </c>
      <c r="G30" s="14">
        <v>0</v>
      </c>
      <c r="H30" s="14">
        <v>0</v>
      </c>
      <c r="I30" s="14">
        <v>0</v>
      </c>
      <c r="J30" s="14">
        <v>0</v>
      </c>
    </row>
    <row r="31" spans="2:10" x14ac:dyDescent="0.2">
      <c r="B31" s="16" t="s">
        <v>66</v>
      </c>
      <c r="C31" s="17">
        <v>213</v>
      </c>
      <c r="D31" s="17">
        <v>26</v>
      </c>
      <c r="E31" s="17">
        <v>92</v>
      </c>
      <c r="F31" s="17">
        <v>80</v>
      </c>
      <c r="G31" s="17">
        <v>8</v>
      </c>
      <c r="H31" s="17">
        <v>6</v>
      </c>
      <c r="I31" s="17">
        <v>1</v>
      </c>
      <c r="J31" s="17">
        <v>0</v>
      </c>
    </row>
    <row r="32" spans="2:10" x14ac:dyDescent="0.2">
      <c r="B32" s="13" t="s">
        <v>97</v>
      </c>
      <c r="C32" s="14">
        <v>23</v>
      </c>
      <c r="D32" s="14">
        <v>4</v>
      </c>
      <c r="E32" s="14">
        <v>4</v>
      </c>
      <c r="F32" s="14">
        <v>15</v>
      </c>
      <c r="G32" s="14">
        <v>0</v>
      </c>
      <c r="H32" s="14">
        <v>0</v>
      </c>
      <c r="I32" s="14">
        <v>0</v>
      </c>
      <c r="J32" s="14">
        <v>0</v>
      </c>
    </row>
    <row r="33" spans="2:10" x14ac:dyDescent="0.2">
      <c r="B33" s="13" t="s">
        <v>98</v>
      </c>
      <c r="C33" s="14">
        <v>123</v>
      </c>
      <c r="D33" s="14">
        <v>12</v>
      </c>
      <c r="E33" s="14">
        <v>57</v>
      </c>
      <c r="F33" s="14">
        <v>45</v>
      </c>
      <c r="G33" s="14">
        <v>5</v>
      </c>
      <c r="H33" s="14">
        <v>4</v>
      </c>
      <c r="I33" s="14">
        <v>0</v>
      </c>
      <c r="J33" s="14">
        <v>0</v>
      </c>
    </row>
    <row r="34" spans="2:10" x14ac:dyDescent="0.2">
      <c r="B34" s="13" t="s">
        <v>99</v>
      </c>
      <c r="C34" s="14">
        <v>52</v>
      </c>
      <c r="D34" s="14">
        <v>9</v>
      </c>
      <c r="E34" s="14">
        <v>26</v>
      </c>
      <c r="F34" s="14">
        <v>12</v>
      </c>
      <c r="G34" s="14">
        <v>3</v>
      </c>
      <c r="H34" s="14">
        <v>1</v>
      </c>
      <c r="I34" s="14">
        <v>1</v>
      </c>
      <c r="J34" s="14">
        <v>0</v>
      </c>
    </row>
    <row r="35" spans="2:10" x14ac:dyDescent="0.2">
      <c r="B35" s="13" t="s">
        <v>100</v>
      </c>
      <c r="C35" s="14">
        <v>15</v>
      </c>
      <c r="D35" s="14">
        <v>1</v>
      </c>
      <c r="E35" s="14">
        <v>5</v>
      </c>
      <c r="F35" s="14">
        <v>8</v>
      </c>
      <c r="G35" s="14">
        <v>0</v>
      </c>
      <c r="H35" s="14">
        <v>1</v>
      </c>
      <c r="I35" s="14">
        <v>0</v>
      </c>
      <c r="J35" s="14">
        <v>0</v>
      </c>
    </row>
    <row r="36" spans="2:10" x14ac:dyDescent="0.2">
      <c r="B36" s="38" t="s">
        <v>74</v>
      </c>
      <c r="C36" s="39"/>
      <c r="D36" s="39"/>
      <c r="E36" s="39"/>
      <c r="F36" s="39"/>
      <c r="G36" s="39"/>
      <c r="H36" s="39"/>
      <c r="I36" s="39"/>
      <c r="J36" s="39"/>
    </row>
    <row r="37" spans="2:10" x14ac:dyDescent="0.2">
      <c r="B37" s="16" t="s">
        <v>46</v>
      </c>
      <c r="C37" s="17">
        <v>190</v>
      </c>
      <c r="D37" s="17">
        <v>11</v>
      </c>
      <c r="E37" s="17">
        <v>98</v>
      </c>
      <c r="F37" s="17">
        <v>79</v>
      </c>
      <c r="G37" s="17">
        <v>0</v>
      </c>
      <c r="H37" s="17">
        <v>0</v>
      </c>
      <c r="I37" s="17">
        <v>1</v>
      </c>
      <c r="J37" s="17">
        <v>1</v>
      </c>
    </row>
    <row r="38" spans="2:10" x14ac:dyDescent="0.2">
      <c r="B38" s="13" t="s">
        <v>197</v>
      </c>
      <c r="C38" s="14">
        <v>134</v>
      </c>
      <c r="D38" s="14">
        <v>1</v>
      </c>
      <c r="E38" s="14">
        <v>79</v>
      </c>
      <c r="F38" s="14">
        <v>53</v>
      </c>
      <c r="G38" s="14">
        <v>0</v>
      </c>
      <c r="H38" s="14">
        <v>0</v>
      </c>
      <c r="I38" s="14">
        <v>1</v>
      </c>
      <c r="J38" s="14">
        <v>0</v>
      </c>
    </row>
    <row r="39" spans="2:10" x14ac:dyDescent="0.2">
      <c r="B39" s="13" t="s">
        <v>198</v>
      </c>
      <c r="C39" s="14">
        <v>14</v>
      </c>
      <c r="D39" s="14">
        <v>8</v>
      </c>
      <c r="E39" s="14">
        <v>5</v>
      </c>
      <c r="F39" s="14">
        <v>1</v>
      </c>
      <c r="G39" s="14">
        <v>0</v>
      </c>
      <c r="H39" s="14">
        <v>0</v>
      </c>
      <c r="I39" s="14">
        <v>0</v>
      </c>
      <c r="J39" s="14">
        <v>0</v>
      </c>
    </row>
    <row r="40" spans="2:10" x14ac:dyDescent="0.2">
      <c r="B40" s="22" t="s">
        <v>199</v>
      </c>
      <c r="C40" s="23">
        <v>42</v>
      </c>
      <c r="D40" s="23">
        <v>2</v>
      </c>
      <c r="E40" s="23">
        <v>14</v>
      </c>
      <c r="F40" s="23">
        <v>25</v>
      </c>
      <c r="G40" s="23">
        <v>0</v>
      </c>
      <c r="H40" s="23">
        <v>0</v>
      </c>
      <c r="I40" s="23">
        <v>0</v>
      </c>
      <c r="J40" s="23">
        <v>1</v>
      </c>
    </row>
    <row r="42" spans="2:10" ht="32.1" customHeight="1" x14ac:dyDescent="0.2">
      <c r="B42" s="41" t="s">
        <v>224</v>
      </c>
      <c r="C42" s="42"/>
      <c r="D42" s="42"/>
      <c r="E42" s="42"/>
      <c r="F42" s="42"/>
      <c r="G42" s="42"/>
      <c r="H42" s="42"/>
      <c r="I42" s="42"/>
      <c r="J42" s="42"/>
    </row>
  </sheetData>
  <mergeCells count="4">
    <mergeCell ref="B5:J5"/>
    <mergeCell ref="B7:J7"/>
    <mergeCell ref="B36:J36"/>
    <mergeCell ref="B42:J42"/>
  </mergeCells>
  <pageMargins left="0.7" right="0.7" top="0.75" bottom="0.75" header="0.3" footer="0.3"/>
  <pageSetup paperSize="9" scale="50" fitToWidth="0" fitToHeight="0"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6D4FF"/>
  </sheetPr>
  <dimension ref="B1:W25"/>
  <sheetViews>
    <sheetView showGridLines="0" workbookViewId="0"/>
  </sheetViews>
  <sheetFormatPr baseColWidth="10" defaultRowHeight="12.75" x14ac:dyDescent="0.2"/>
  <cols>
    <col min="1" max="1" width="2.5703125" customWidth="1"/>
    <col min="2" max="2" width="5.28515625" customWidth="1"/>
    <col min="3" max="23" width="11.140625" customWidth="1"/>
  </cols>
  <sheetData>
    <row r="1" spans="2:23" ht="18" x14ac:dyDescent="0.25">
      <c r="B1" s="3" t="s">
        <v>10</v>
      </c>
    </row>
    <row r="4" spans="2:23" ht="27.95" customHeight="1" x14ac:dyDescent="0.2">
      <c r="B4" s="37" t="s">
        <v>225</v>
      </c>
      <c r="C4" s="37" t="s">
        <v>226</v>
      </c>
      <c r="D4" s="37" t="s">
        <v>226</v>
      </c>
      <c r="E4" s="37" t="s">
        <v>226</v>
      </c>
      <c r="F4" s="37" t="s">
        <v>227</v>
      </c>
      <c r="G4" s="37" t="s">
        <v>227</v>
      </c>
      <c r="H4" s="37" t="s">
        <v>227</v>
      </c>
      <c r="I4" s="37" t="s">
        <v>228</v>
      </c>
      <c r="J4" s="37" t="s">
        <v>228</v>
      </c>
      <c r="K4" s="37" t="s">
        <v>228</v>
      </c>
      <c r="L4" s="37" t="s">
        <v>229</v>
      </c>
      <c r="M4" s="37" t="s">
        <v>229</v>
      </c>
      <c r="N4" s="37" t="s">
        <v>229</v>
      </c>
      <c r="O4" s="37" t="s">
        <v>54</v>
      </c>
      <c r="P4" s="37" t="s">
        <v>54</v>
      </c>
      <c r="Q4" s="37" t="s">
        <v>54</v>
      </c>
      <c r="R4" s="37" t="s">
        <v>230</v>
      </c>
      <c r="S4" s="37" t="s">
        <v>230</v>
      </c>
      <c r="T4" s="37" t="s">
        <v>230</v>
      </c>
      <c r="U4" s="37" t="s">
        <v>231</v>
      </c>
      <c r="V4" s="37" t="s">
        <v>231</v>
      </c>
      <c r="W4" s="37" t="s">
        <v>231</v>
      </c>
    </row>
    <row r="5" spans="2:23" x14ac:dyDescent="0.2">
      <c r="B5" s="37" t="s">
        <v>225</v>
      </c>
      <c r="C5" s="44" t="s">
        <v>46</v>
      </c>
      <c r="D5" s="37" t="s">
        <v>232</v>
      </c>
      <c r="E5" s="37" t="s">
        <v>232</v>
      </c>
      <c r="F5" s="44" t="s">
        <v>46</v>
      </c>
      <c r="G5" s="37" t="s">
        <v>232</v>
      </c>
      <c r="H5" s="37" t="s">
        <v>232</v>
      </c>
      <c r="I5" s="44" t="s">
        <v>46</v>
      </c>
      <c r="J5" s="37" t="s">
        <v>232</v>
      </c>
      <c r="K5" s="37" t="s">
        <v>232</v>
      </c>
      <c r="L5" s="44" t="s">
        <v>46</v>
      </c>
      <c r="M5" s="37" t="s">
        <v>232</v>
      </c>
      <c r="N5" s="37" t="s">
        <v>232</v>
      </c>
      <c r="O5" s="44" t="s">
        <v>46</v>
      </c>
      <c r="P5" s="37" t="s">
        <v>232</v>
      </c>
      <c r="Q5" s="37" t="s">
        <v>232</v>
      </c>
      <c r="R5" s="44" t="s">
        <v>46</v>
      </c>
      <c r="S5" s="37" t="s">
        <v>232</v>
      </c>
      <c r="T5" s="37" t="s">
        <v>232</v>
      </c>
      <c r="U5" s="44" t="s">
        <v>46</v>
      </c>
      <c r="V5" s="37" t="s">
        <v>232</v>
      </c>
      <c r="W5" s="37" t="s">
        <v>232</v>
      </c>
    </row>
    <row r="6" spans="2:23" x14ac:dyDescent="0.2">
      <c r="B6" s="37" t="s">
        <v>225</v>
      </c>
      <c r="C6" s="44" t="s">
        <v>46</v>
      </c>
      <c r="D6" s="12" t="s">
        <v>48</v>
      </c>
      <c r="E6" s="12" t="s">
        <v>49</v>
      </c>
      <c r="F6" s="44" t="s">
        <v>46</v>
      </c>
      <c r="G6" s="12" t="s">
        <v>48</v>
      </c>
      <c r="H6" s="12" t="s">
        <v>49</v>
      </c>
      <c r="I6" s="44" t="s">
        <v>46</v>
      </c>
      <c r="J6" s="12" t="s">
        <v>48</v>
      </c>
      <c r="K6" s="12" t="s">
        <v>49</v>
      </c>
      <c r="L6" s="44" t="s">
        <v>46</v>
      </c>
      <c r="M6" s="12" t="s">
        <v>48</v>
      </c>
      <c r="N6" s="12" t="s">
        <v>49</v>
      </c>
      <c r="O6" s="44" t="s">
        <v>46</v>
      </c>
      <c r="P6" s="12" t="s">
        <v>48</v>
      </c>
      <c r="Q6" s="12" t="s">
        <v>49</v>
      </c>
      <c r="R6" s="44" t="s">
        <v>46</v>
      </c>
      <c r="S6" s="12" t="s">
        <v>48</v>
      </c>
      <c r="T6" s="12" t="s">
        <v>49</v>
      </c>
      <c r="U6" s="44" t="s">
        <v>46</v>
      </c>
      <c r="V6" s="12" t="s">
        <v>48</v>
      </c>
      <c r="W6" s="12" t="s">
        <v>49</v>
      </c>
    </row>
    <row r="7" spans="2:23" x14ac:dyDescent="0.2">
      <c r="B7" s="25">
        <v>2008</v>
      </c>
      <c r="C7" s="14">
        <v>2541</v>
      </c>
      <c r="D7" s="14">
        <v>2387</v>
      </c>
      <c r="E7" s="15" t="s">
        <v>233</v>
      </c>
      <c r="F7" s="14">
        <v>2516</v>
      </c>
      <c r="G7" s="14">
        <v>1852</v>
      </c>
      <c r="H7" s="15" t="s">
        <v>247</v>
      </c>
      <c r="I7" s="14">
        <v>1257</v>
      </c>
      <c r="J7" s="14">
        <v>740</v>
      </c>
      <c r="K7" s="15" t="s">
        <v>266</v>
      </c>
      <c r="L7" s="14">
        <v>116</v>
      </c>
      <c r="M7" s="14">
        <v>40</v>
      </c>
      <c r="N7" s="15" t="s">
        <v>284</v>
      </c>
      <c r="O7" s="14">
        <v>164</v>
      </c>
      <c r="P7" s="14">
        <v>45</v>
      </c>
      <c r="Q7" s="15" t="s">
        <v>298</v>
      </c>
      <c r="R7" s="14">
        <v>136</v>
      </c>
      <c r="S7" s="14">
        <v>100</v>
      </c>
      <c r="T7" s="15" t="s">
        <v>315</v>
      </c>
      <c r="U7" s="14">
        <v>19</v>
      </c>
      <c r="V7" s="14">
        <v>2</v>
      </c>
      <c r="W7" s="15" t="s">
        <v>326</v>
      </c>
    </row>
    <row r="8" spans="2:23" x14ac:dyDescent="0.2">
      <c r="B8" s="25">
        <v>2009</v>
      </c>
      <c r="C8" s="14">
        <v>2555</v>
      </c>
      <c r="D8" s="14">
        <v>2431</v>
      </c>
      <c r="E8" s="15" t="s">
        <v>234</v>
      </c>
      <c r="F8" s="14">
        <v>2377</v>
      </c>
      <c r="G8" s="14">
        <v>1814</v>
      </c>
      <c r="H8" s="15" t="s">
        <v>248</v>
      </c>
      <c r="I8" s="14">
        <v>1326</v>
      </c>
      <c r="J8" s="14">
        <v>858</v>
      </c>
      <c r="K8" s="15" t="s">
        <v>267</v>
      </c>
      <c r="L8" s="14">
        <v>78</v>
      </c>
      <c r="M8" s="14">
        <v>24</v>
      </c>
      <c r="N8" s="15" t="s">
        <v>285</v>
      </c>
      <c r="O8" s="14">
        <v>122</v>
      </c>
      <c r="P8" s="14">
        <v>41</v>
      </c>
      <c r="Q8" s="15" t="s">
        <v>299</v>
      </c>
      <c r="R8" s="14">
        <v>117</v>
      </c>
      <c r="S8" s="14">
        <v>78</v>
      </c>
      <c r="T8" s="15" t="s">
        <v>316</v>
      </c>
      <c r="U8" s="14">
        <v>18</v>
      </c>
      <c r="V8" s="14">
        <v>1</v>
      </c>
      <c r="W8" s="15" t="s">
        <v>327</v>
      </c>
    </row>
    <row r="9" spans="2:23" x14ac:dyDescent="0.2">
      <c r="B9" s="25">
        <v>2010</v>
      </c>
      <c r="C9" s="14">
        <v>2584</v>
      </c>
      <c r="D9" s="14">
        <v>2458</v>
      </c>
      <c r="E9" s="15" t="s">
        <v>235</v>
      </c>
      <c r="F9" s="14">
        <v>2381</v>
      </c>
      <c r="G9" s="14">
        <v>1861</v>
      </c>
      <c r="H9" s="15" t="s">
        <v>249</v>
      </c>
      <c r="I9" s="14">
        <v>1155</v>
      </c>
      <c r="J9" s="14">
        <v>735</v>
      </c>
      <c r="K9" s="15" t="s">
        <v>268</v>
      </c>
      <c r="L9" s="14">
        <v>62</v>
      </c>
      <c r="M9" s="14">
        <v>25</v>
      </c>
      <c r="N9" s="15" t="s">
        <v>286</v>
      </c>
      <c r="O9" s="14">
        <v>99</v>
      </c>
      <c r="P9" s="14">
        <v>38</v>
      </c>
      <c r="Q9" s="15" t="s">
        <v>300</v>
      </c>
      <c r="R9" s="14">
        <v>112</v>
      </c>
      <c r="S9" s="14">
        <v>68</v>
      </c>
      <c r="T9" s="15" t="s">
        <v>317</v>
      </c>
      <c r="U9" s="14">
        <v>17</v>
      </c>
      <c r="V9" s="14">
        <v>3</v>
      </c>
      <c r="W9" s="15" t="s">
        <v>328</v>
      </c>
    </row>
    <row r="10" spans="2:23" x14ac:dyDescent="0.2">
      <c r="B10" s="25">
        <v>2011</v>
      </c>
      <c r="C10" s="14">
        <v>2619</v>
      </c>
      <c r="D10" s="14">
        <v>2455</v>
      </c>
      <c r="E10" s="15" t="s">
        <v>236</v>
      </c>
      <c r="F10" s="14">
        <v>2306</v>
      </c>
      <c r="G10" s="14">
        <v>1831</v>
      </c>
      <c r="H10" s="15" t="s">
        <v>250</v>
      </c>
      <c r="I10" s="14">
        <v>1221</v>
      </c>
      <c r="J10" s="14">
        <v>789</v>
      </c>
      <c r="K10" s="15" t="s">
        <v>269</v>
      </c>
      <c r="L10" s="14">
        <v>50</v>
      </c>
      <c r="M10" s="14">
        <v>22</v>
      </c>
      <c r="N10" s="15" t="s">
        <v>287</v>
      </c>
      <c r="O10" s="14">
        <v>81</v>
      </c>
      <c r="P10" s="14">
        <v>31</v>
      </c>
      <c r="Q10" s="15" t="s">
        <v>301</v>
      </c>
      <c r="R10" s="14">
        <v>89</v>
      </c>
      <c r="S10" s="14">
        <v>70</v>
      </c>
      <c r="T10" s="15" t="s">
        <v>257</v>
      </c>
      <c r="U10" s="14">
        <v>21</v>
      </c>
      <c r="V10" s="14">
        <v>1</v>
      </c>
      <c r="W10" s="15" t="s">
        <v>329</v>
      </c>
    </row>
    <row r="11" spans="2:23" x14ac:dyDescent="0.2">
      <c r="B11" s="25">
        <v>2012</v>
      </c>
      <c r="C11" s="14">
        <v>2751</v>
      </c>
      <c r="D11" s="14">
        <v>2630</v>
      </c>
      <c r="E11" s="15" t="s">
        <v>237</v>
      </c>
      <c r="F11" s="14">
        <v>2287</v>
      </c>
      <c r="G11" s="14">
        <v>1797</v>
      </c>
      <c r="H11" s="15" t="s">
        <v>251</v>
      </c>
      <c r="I11" s="14">
        <v>1242</v>
      </c>
      <c r="J11" s="14">
        <v>799</v>
      </c>
      <c r="K11" s="15" t="s">
        <v>270</v>
      </c>
      <c r="L11" s="14">
        <v>41</v>
      </c>
      <c r="M11" s="14">
        <v>16</v>
      </c>
      <c r="N11" s="15" t="s">
        <v>288</v>
      </c>
      <c r="O11" s="14">
        <v>51</v>
      </c>
      <c r="P11" s="14">
        <v>15</v>
      </c>
      <c r="Q11" s="15" t="s">
        <v>302</v>
      </c>
      <c r="R11" s="14">
        <v>74</v>
      </c>
      <c r="S11" s="14">
        <v>53</v>
      </c>
      <c r="T11" s="15" t="s">
        <v>318</v>
      </c>
      <c r="U11" s="14">
        <v>28</v>
      </c>
      <c r="V11" s="14">
        <v>4</v>
      </c>
      <c r="W11" s="15" t="s">
        <v>330</v>
      </c>
    </row>
    <row r="12" spans="2:23" x14ac:dyDescent="0.2">
      <c r="B12" s="25">
        <v>2013</v>
      </c>
      <c r="C12" s="14">
        <v>2723</v>
      </c>
      <c r="D12" s="14">
        <v>2592</v>
      </c>
      <c r="E12" s="15" t="s">
        <v>234</v>
      </c>
      <c r="F12" s="14">
        <v>2357</v>
      </c>
      <c r="G12" s="14">
        <v>1830</v>
      </c>
      <c r="H12" s="15" t="s">
        <v>252</v>
      </c>
      <c r="I12" s="14">
        <v>1240</v>
      </c>
      <c r="J12" s="14">
        <v>824</v>
      </c>
      <c r="K12" s="15" t="s">
        <v>271</v>
      </c>
      <c r="L12" s="14">
        <v>41</v>
      </c>
      <c r="M12" s="14">
        <v>12</v>
      </c>
      <c r="N12" s="15" t="s">
        <v>289</v>
      </c>
      <c r="O12" s="14">
        <v>38</v>
      </c>
      <c r="P12" s="14">
        <v>20</v>
      </c>
      <c r="Q12" s="15" t="s">
        <v>303</v>
      </c>
      <c r="R12" s="14">
        <v>92</v>
      </c>
      <c r="S12" s="14">
        <v>66</v>
      </c>
      <c r="T12" s="15" t="s">
        <v>319</v>
      </c>
      <c r="U12" s="14">
        <v>28</v>
      </c>
      <c r="V12" s="14">
        <v>1</v>
      </c>
      <c r="W12" s="15" t="s">
        <v>153</v>
      </c>
    </row>
    <row r="13" spans="2:23" x14ac:dyDescent="0.2">
      <c r="B13" s="25">
        <v>2014</v>
      </c>
      <c r="C13" s="14">
        <v>2649</v>
      </c>
      <c r="D13" s="14">
        <v>2536</v>
      </c>
      <c r="E13" s="15" t="s">
        <v>238</v>
      </c>
      <c r="F13" s="14">
        <v>2207</v>
      </c>
      <c r="G13" s="14">
        <v>1738</v>
      </c>
      <c r="H13" s="15" t="s">
        <v>253</v>
      </c>
      <c r="I13" s="14">
        <v>1173</v>
      </c>
      <c r="J13" s="14">
        <v>786</v>
      </c>
      <c r="K13" s="15" t="s">
        <v>272</v>
      </c>
      <c r="L13" s="14">
        <v>28</v>
      </c>
      <c r="M13" s="14">
        <v>14</v>
      </c>
      <c r="N13" s="15" t="s">
        <v>290</v>
      </c>
      <c r="O13" s="14">
        <v>55</v>
      </c>
      <c r="P13" s="14">
        <v>30</v>
      </c>
      <c r="Q13" s="15" t="s">
        <v>304</v>
      </c>
      <c r="R13" s="14">
        <v>96</v>
      </c>
      <c r="S13" s="14">
        <v>69</v>
      </c>
      <c r="T13" s="15" t="s">
        <v>312</v>
      </c>
      <c r="U13" s="14">
        <v>22</v>
      </c>
      <c r="V13" s="14">
        <v>2</v>
      </c>
      <c r="W13" s="15" t="s">
        <v>331</v>
      </c>
    </row>
    <row r="14" spans="2:23" x14ac:dyDescent="0.2">
      <c r="B14" s="25">
        <v>2015</v>
      </c>
      <c r="C14" s="14">
        <v>2604</v>
      </c>
      <c r="D14" s="14">
        <v>2501</v>
      </c>
      <c r="E14" s="15" t="s">
        <v>239</v>
      </c>
      <c r="F14" s="14">
        <v>2204</v>
      </c>
      <c r="G14" s="14">
        <v>1729</v>
      </c>
      <c r="H14" s="15" t="s">
        <v>254</v>
      </c>
      <c r="I14" s="14">
        <v>1188</v>
      </c>
      <c r="J14" s="14">
        <v>771</v>
      </c>
      <c r="K14" s="15" t="s">
        <v>273</v>
      </c>
      <c r="L14" s="14">
        <v>30</v>
      </c>
      <c r="M14" s="14">
        <v>9</v>
      </c>
      <c r="N14" s="15" t="s">
        <v>291</v>
      </c>
      <c r="O14" s="14">
        <v>51</v>
      </c>
      <c r="P14" s="14">
        <v>23</v>
      </c>
      <c r="Q14" s="15" t="s">
        <v>305</v>
      </c>
      <c r="R14" s="14">
        <v>66</v>
      </c>
      <c r="S14" s="14">
        <v>48</v>
      </c>
      <c r="T14" s="15" t="s">
        <v>320</v>
      </c>
      <c r="U14" s="14">
        <v>29</v>
      </c>
      <c r="V14" s="14">
        <v>3</v>
      </c>
      <c r="W14" s="15" t="s">
        <v>196</v>
      </c>
    </row>
    <row r="15" spans="2:23" x14ac:dyDescent="0.2">
      <c r="B15" s="25">
        <v>2016</v>
      </c>
      <c r="C15" s="14">
        <v>2662</v>
      </c>
      <c r="D15" s="14">
        <v>2557</v>
      </c>
      <c r="E15" s="15" t="s">
        <v>240</v>
      </c>
      <c r="F15" s="14">
        <v>2236</v>
      </c>
      <c r="G15" s="14">
        <v>1744</v>
      </c>
      <c r="H15" s="15" t="s">
        <v>255</v>
      </c>
      <c r="I15" s="14">
        <v>1116</v>
      </c>
      <c r="J15" s="14">
        <v>785</v>
      </c>
      <c r="K15" s="15" t="s">
        <v>274</v>
      </c>
      <c r="L15" s="14">
        <v>31</v>
      </c>
      <c r="M15" s="14">
        <v>6</v>
      </c>
      <c r="N15" s="15" t="s">
        <v>179</v>
      </c>
      <c r="O15" s="14">
        <v>48</v>
      </c>
      <c r="P15" s="14">
        <v>15</v>
      </c>
      <c r="Q15" s="15" t="s">
        <v>306</v>
      </c>
      <c r="R15" s="14">
        <v>50</v>
      </c>
      <c r="S15" s="14">
        <v>36</v>
      </c>
      <c r="T15" s="15" t="s">
        <v>281</v>
      </c>
      <c r="U15" s="14">
        <v>39</v>
      </c>
      <c r="V15" s="14">
        <v>1</v>
      </c>
      <c r="W15" s="15" t="s">
        <v>125</v>
      </c>
    </row>
    <row r="16" spans="2:23" x14ac:dyDescent="0.2">
      <c r="B16" s="25">
        <v>2017</v>
      </c>
      <c r="C16" s="14">
        <v>2610</v>
      </c>
      <c r="D16" s="14">
        <v>2500</v>
      </c>
      <c r="E16" s="15" t="s">
        <v>241</v>
      </c>
      <c r="F16" s="14">
        <v>2306</v>
      </c>
      <c r="G16" s="14">
        <v>1868</v>
      </c>
      <c r="H16" s="15" t="s">
        <v>256</v>
      </c>
      <c r="I16" s="14">
        <v>1223</v>
      </c>
      <c r="J16" s="14">
        <v>839</v>
      </c>
      <c r="K16" s="15" t="s">
        <v>275</v>
      </c>
      <c r="L16" s="14">
        <v>36</v>
      </c>
      <c r="M16" s="14">
        <v>16</v>
      </c>
      <c r="N16" s="15" t="s">
        <v>130</v>
      </c>
      <c r="O16" s="14">
        <v>68</v>
      </c>
      <c r="P16" s="14">
        <v>36</v>
      </c>
      <c r="Q16" s="15" t="s">
        <v>307</v>
      </c>
      <c r="R16" s="14">
        <v>44</v>
      </c>
      <c r="S16" s="14">
        <v>33</v>
      </c>
      <c r="T16" s="15" t="s">
        <v>321</v>
      </c>
      <c r="U16" s="14">
        <v>67</v>
      </c>
      <c r="V16" s="14">
        <v>9</v>
      </c>
      <c r="W16" s="15" t="s">
        <v>332</v>
      </c>
    </row>
    <row r="17" spans="2:23" x14ac:dyDescent="0.2">
      <c r="B17" s="25">
        <v>2018</v>
      </c>
      <c r="C17" s="14">
        <v>2740</v>
      </c>
      <c r="D17" s="14">
        <v>2637</v>
      </c>
      <c r="E17" s="15" t="s">
        <v>242</v>
      </c>
      <c r="F17" s="14">
        <v>2221</v>
      </c>
      <c r="G17" s="14">
        <v>1747</v>
      </c>
      <c r="H17" s="15" t="s">
        <v>257</v>
      </c>
      <c r="I17" s="14">
        <v>1235</v>
      </c>
      <c r="J17" s="14">
        <v>821</v>
      </c>
      <c r="K17" s="15" t="s">
        <v>271</v>
      </c>
      <c r="L17" s="14">
        <v>42</v>
      </c>
      <c r="M17" s="14">
        <v>25</v>
      </c>
      <c r="N17" s="15" t="s">
        <v>107</v>
      </c>
      <c r="O17" s="14">
        <v>45</v>
      </c>
      <c r="P17" s="14">
        <v>26</v>
      </c>
      <c r="Q17" s="15" t="s">
        <v>308</v>
      </c>
      <c r="R17" s="14">
        <v>22</v>
      </c>
      <c r="S17" s="14">
        <v>15</v>
      </c>
      <c r="T17" s="15" t="s">
        <v>322</v>
      </c>
      <c r="U17" s="14">
        <v>53</v>
      </c>
      <c r="V17" s="14">
        <v>14</v>
      </c>
      <c r="W17" s="15" t="s">
        <v>333</v>
      </c>
    </row>
    <row r="18" spans="2:23" x14ac:dyDescent="0.2">
      <c r="B18" s="25">
        <v>2019</v>
      </c>
      <c r="C18" s="14">
        <v>2525</v>
      </c>
      <c r="D18" s="14">
        <v>2437</v>
      </c>
      <c r="E18" s="15" t="s">
        <v>243</v>
      </c>
      <c r="F18" s="14">
        <v>2123</v>
      </c>
      <c r="G18" s="14">
        <v>1690</v>
      </c>
      <c r="H18" s="15" t="s">
        <v>258</v>
      </c>
      <c r="I18" s="14">
        <v>1300</v>
      </c>
      <c r="J18" s="14">
        <v>868</v>
      </c>
      <c r="K18" s="15" t="s">
        <v>276</v>
      </c>
      <c r="L18" s="14">
        <v>57</v>
      </c>
      <c r="M18" s="14">
        <v>28</v>
      </c>
      <c r="N18" s="15" t="s">
        <v>292</v>
      </c>
      <c r="O18" s="14">
        <v>54</v>
      </c>
      <c r="P18" s="14">
        <v>31</v>
      </c>
      <c r="Q18" s="15" t="s">
        <v>309</v>
      </c>
      <c r="R18" s="14">
        <v>30</v>
      </c>
      <c r="S18" s="14">
        <v>20</v>
      </c>
      <c r="T18" s="15" t="s">
        <v>316</v>
      </c>
      <c r="U18" s="14">
        <v>56</v>
      </c>
      <c r="V18" s="14">
        <v>13</v>
      </c>
      <c r="W18" s="15" t="s">
        <v>334</v>
      </c>
    </row>
    <row r="19" spans="2:23" x14ac:dyDescent="0.2">
      <c r="B19" s="25">
        <v>2020</v>
      </c>
      <c r="C19" s="14">
        <v>2559</v>
      </c>
      <c r="D19" s="14">
        <v>2473</v>
      </c>
      <c r="E19" s="15" t="s">
        <v>244</v>
      </c>
      <c r="F19" s="14">
        <v>2293</v>
      </c>
      <c r="G19" s="14">
        <v>1828</v>
      </c>
      <c r="H19" s="15" t="s">
        <v>259</v>
      </c>
      <c r="I19" s="14">
        <v>1322</v>
      </c>
      <c r="J19" s="14">
        <v>839</v>
      </c>
      <c r="K19" s="15" t="s">
        <v>277</v>
      </c>
      <c r="L19" s="14">
        <v>61</v>
      </c>
      <c r="M19" s="14">
        <v>29</v>
      </c>
      <c r="N19" s="15" t="s">
        <v>293</v>
      </c>
      <c r="O19" s="14">
        <v>39</v>
      </c>
      <c r="P19" s="14">
        <v>24</v>
      </c>
      <c r="Q19" s="15" t="s">
        <v>310</v>
      </c>
      <c r="R19" s="14">
        <v>26</v>
      </c>
      <c r="S19" s="14">
        <v>21</v>
      </c>
      <c r="T19" s="15" t="s">
        <v>323</v>
      </c>
      <c r="U19" s="14">
        <v>51</v>
      </c>
      <c r="V19" s="14">
        <v>13</v>
      </c>
      <c r="W19" s="15" t="s">
        <v>335</v>
      </c>
    </row>
    <row r="20" spans="2:23" x14ac:dyDescent="0.2">
      <c r="B20" s="25">
        <v>2021</v>
      </c>
      <c r="C20" s="14">
        <v>2529</v>
      </c>
      <c r="D20" s="14">
        <v>2443</v>
      </c>
      <c r="E20" s="15" t="s">
        <v>244</v>
      </c>
      <c r="F20" s="14">
        <v>2253</v>
      </c>
      <c r="G20" s="14">
        <v>1803</v>
      </c>
      <c r="H20" s="15" t="s">
        <v>260</v>
      </c>
      <c r="I20" s="14">
        <v>1326</v>
      </c>
      <c r="J20" s="14">
        <v>901</v>
      </c>
      <c r="K20" s="15" t="s">
        <v>278</v>
      </c>
      <c r="L20" s="14">
        <v>40</v>
      </c>
      <c r="M20" s="14">
        <v>21</v>
      </c>
      <c r="N20" s="15" t="s">
        <v>294</v>
      </c>
      <c r="O20" s="14">
        <v>34</v>
      </c>
      <c r="P20" s="14">
        <v>23</v>
      </c>
      <c r="Q20" s="15" t="s">
        <v>311</v>
      </c>
      <c r="R20" s="14">
        <v>28</v>
      </c>
      <c r="S20" s="14">
        <v>17</v>
      </c>
      <c r="T20" s="15" t="s">
        <v>317</v>
      </c>
      <c r="U20" s="14">
        <v>33</v>
      </c>
      <c r="V20" s="14">
        <v>5</v>
      </c>
      <c r="W20" s="15" t="s">
        <v>336</v>
      </c>
    </row>
    <row r="21" spans="2:23" x14ac:dyDescent="0.2">
      <c r="B21" s="25">
        <v>2022</v>
      </c>
      <c r="C21" s="14">
        <v>2669</v>
      </c>
      <c r="D21" s="14">
        <v>2549</v>
      </c>
      <c r="E21" s="15" t="s">
        <v>245</v>
      </c>
      <c r="F21" s="14">
        <v>2393</v>
      </c>
      <c r="G21" s="14">
        <v>1929</v>
      </c>
      <c r="H21" s="15" t="s">
        <v>261</v>
      </c>
      <c r="I21" s="14">
        <v>1310</v>
      </c>
      <c r="J21" s="14">
        <v>922</v>
      </c>
      <c r="K21" s="15" t="s">
        <v>279</v>
      </c>
      <c r="L21" s="14">
        <v>44</v>
      </c>
      <c r="M21" s="14">
        <v>27</v>
      </c>
      <c r="N21" s="15" t="s">
        <v>295</v>
      </c>
      <c r="O21" s="14">
        <v>32</v>
      </c>
      <c r="P21" s="14">
        <v>23</v>
      </c>
      <c r="Q21" s="15" t="s">
        <v>312</v>
      </c>
      <c r="R21" s="14">
        <v>23</v>
      </c>
      <c r="S21" s="14">
        <v>13</v>
      </c>
      <c r="T21" s="15" t="s">
        <v>324</v>
      </c>
      <c r="U21" s="14">
        <v>46</v>
      </c>
      <c r="V21" s="14">
        <v>9</v>
      </c>
      <c r="W21" s="15" t="s">
        <v>123</v>
      </c>
    </row>
    <row r="22" spans="2:23" x14ac:dyDescent="0.2">
      <c r="B22" s="25">
        <v>2023</v>
      </c>
      <c r="C22" s="14">
        <v>2663</v>
      </c>
      <c r="D22" s="14">
        <v>2538</v>
      </c>
      <c r="E22" s="15" t="s">
        <v>246</v>
      </c>
      <c r="F22" s="14">
        <v>2335</v>
      </c>
      <c r="G22" s="14">
        <v>1949</v>
      </c>
      <c r="H22" s="15" t="s">
        <v>262</v>
      </c>
      <c r="I22" s="14">
        <v>1377</v>
      </c>
      <c r="J22" s="14">
        <v>976</v>
      </c>
      <c r="K22" s="15" t="s">
        <v>280</v>
      </c>
      <c r="L22" s="14">
        <v>56</v>
      </c>
      <c r="M22" s="14">
        <v>25</v>
      </c>
      <c r="N22" s="15" t="s">
        <v>296</v>
      </c>
      <c r="O22" s="14">
        <v>38</v>
      </c>
      <c r="P22" s="14">
        <v>19</v>
      </c>
      <c r="Q22" s="15" t="s">
        <v>290</v>
      </c>
      <c r="R22" s="14">
        <v>12</v>
      </c>
      <c r="S22" s="14">
        <v>8</v>
      </c>
      <c r="T22" s="15" t="s">
        <v>316</v>
      </c>
      <c r="U22" s="14">
        <v>44</v>
      </c>
      <c r="V22" s="14">
        <v>11</v>
      </c>
      <c r="W22" s="15" t="s">
        <v>337</v>
      </c>
    </row>
    <row r="23" spans="2:23" x14ac:dyDescent="0.2">
      <c r="B23" s="25">
        <v>2024</v>
      </c>
      <c r="C23" s="14">
        <v>2936</v>
      </c>
      <c r="D23" s="14">
        <v>2812</v>
      </c>
      <c r="E23" s="15" t="s">
        <v>241</v>
      </c>
      <c r="F23" s="14">
        <v>2549</v>
      </c>
      <c r="G23" s="14">
        <v>2052</v>
      </c>
      <c r="H23" s="15" t="s">
        <v>263</v>
      </c>
      <c r="I23" s="14">
        <v>1578</v>
      </c>
      <c r="J23" s="14">
        <v>1136</v>
      </c>
      <c r="K23" s="15" t="s">
        <v>281</v>
      </c>
      <c r="L23" s="14">
        <v>58</v>
      </c>
      <c r="M23" s="14">
        <v>26</v>
      </c>
      <c r="N23" s="15" t="s">
        <v>143</v>
      </c>
      <c r="O23" s="14">
        <v>33</v>
      </c>
      <c r="P23" s="14">
        <v>21</v>
      </c>
      <c r="Q23" s="15" t="s">
        <v>268</v>
      </c>
      <c r="R23" s="14">
        <v>26</v>
      </c>
      <c r="S23" s="14">
        <v>18</v>
      </c>
      <c r="T23" s="15" t="s">
        <v>282</v>
      </c>
      <c r="U23" s="14">
        <v>44</v>
      </c>
      <c r="V23" s="14">
        <v>8</v>
      </c>
      <c r="W23" s="15" t="s">
        <v>338</v>
      </c>
    </row>
    <row r="24" spans="2:23" x14ac:dyDescent="0.2">
      <c r="B24" s="25">
        <v>2025</v>
      </c>
      <c r="C24" s="14">
        <v>3031</v>
      </c>
      <c r="D24" s="14">
        <v>2903</v>
      </c>
      <c r="E24" s="15" t="s">
        <v>241</v>
      </c>
      <c r="F24" s="14">
        <v>2727</v>
      </c>
      <c r="G24" s="14">
        <v>2106</v>
      </c>
      <c r="H24" s="15" t="s">
        <v>264</v>
      </c>
      <c r="I24" s="14">
        <v>1541</v>
      </c>
      <c r="J24" s="14">
        <v>1066</v>
      </c>
      <c r="K24" s="15" t="s">
        <v>282</v>
      </c>
      <c r="L24" s="14">
        <v>44</v>
      </c>
      <c r="M24" s="14">
        <v>26</v>
      </c>
      <c r="N24" s="15" t="s">
        <v>297</v>
      </c>
      <c r="O24" s="14">
        <v>32</v>
      </c>
      <c r="P24" s="14">
        <v>26</v>
      </c>
      <c r="Q24" s="15" t="s">
        <v>313</v>
      </c>
      <c r="R24" s="14">
        <v>21</v>
      </c>
      <c r="S24" s="14">
        <v>14</v>
      </c>
      <c r="T24" s="15" t="s">
        <v>316</v>
      </c>
      <c r="U24" s="14">
        <v>50</v>
      </c>
      <c r="V24" s="14">
        <v>12</v>
      </c>
      <c r="W24" s="15" t="s">
        <v>122</v>
      </c>
    </row>
    <row r="25" spans="2:23" x14ac:dyDescent="0.2">
      <c r="B25" s="26">
        <v>2026</v>
      </c>
      <c r="C25" s="23">
        <v>2964</v>
      </c>
      <c r="D25" s="23">
        <v>2837</v>
      </c>
      <c r="E25" s="24" t="s">
        <v>238</v>
      </c>
      <c r="F25" s="23">
        <v>2712</v>
      </c>
      <c r="G25" s="23">
        <v>2156</v>
      </c>
      <c r="H25" s="24" t="s">
        <v>265</v>
      </c>
      <c r="I25" s="23">
        <v>1556</v>
      </c>
      <c r="J25" s="23">
        <v>1014</v>
      </c>
      <c r="K25" s="24" t="s">
        <v>283</v>
      </c>
      <c r="L25" s="23">
        <v>58</v>
      </c>
      <c r="M25" s="23">
        <v>27</v>
      </c>
      <c r="N25" s="24" t="s">
        <v>182</v>
      </c>
      <c r="O25" s="23">
        <v>23</v>
      </c>
      <c r="P25" s="23">
        <v>11</v>
      </c>
      <c r="Q25" s="24" t="s">
        <v>314</v>
      </c>
      <c r="R25" s="23">
        <v>23</v>
      </c>
      <c r="S25" s="23">
        <v>12</v>
      </c>
      <c r="T25" s="24" t="s">
        <v>325</v>
      </c>
      <c r="U25" s="23">
        <v>41</v>
      </c>
      <c r="V25" s="23">
        <v>3</v>
      </c>
      <c r="W25" s="24" t="s">
        <v>339</v>
      </c>
    </row>
  </sheetData>
  <mergeCells count="22">
    <mergeCell ref="V5:W5"/>
    <mergeCell ref="O4:Q4"/>
    <mergeCell ref="R4:T4"/>
    <mergeCell ref="U4:W4"/>
    <mergeCell ref="C5:C6"/>
    <mergeCell ref="D5:E5"/>
    <mergeCell ref="F5:F6"/>
    <mergeCell ref="G5:H5"/>
    <mergeCell ref="I5:I6"/>
    <mergeCell ref="J5:K5"/>
    <mergeCell ref="L5:L6"/>
    <mergeCell ref="M5:N5"/>
    <mergeCell ref="O5:O6"/>
    <mergeCell ref="P5:Q5"/>
    <mergeCell ref="R5:R6"/>
    <mergeCell ref="S5:T5"/>
    <mergeCell ref="U5:U6"/>
    <mergeCell ref="B4:B6"/>
    <mergeCell ref="C4:E4"/>
    <mergeCell ref="F4:H4"/>
    <mergeCell ref="I4:K4"/>
    <mergeCell ref="L4:N4"/>
  </mergeCells>
  <pageMargins left="0.7" right="0.7" top="0.75" bottom="0.75" header="0.3" footer="0.3"/>
  <pageSetup paperSize="9" scale="50" fitToWidth="0" fitToHeight="0"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6D4FF"/>
  </sheetPr>
  <dimension ref="B1:N17"/>
  <sheetViews>
    <sheetView showGridLines="0" workbookViewId="0"/>
  </sheetViews>
  <sheetFormatPr baseColWidth="10" defaultRowHeight="12.75" x14ac:dyDescent="0.2"/>
  <cols>
    <col min="1" max="1" width="2.5703125" customWidth="1"/>
    <col min="2" max="2" width="41.140625" customWidth="1"/>
    <col min="3" max="3" width="5.7109375" customWidth="1"/>
    <col min="4" max="14" width="10.42578125" customWidth="1"/>
  </cols>
  <sheetData>
    <row r="1" spans="2:14" ht="18" x14ac:dyDescent="0.25">
      <c r="B1" s="3" t="s">
        <v>11</v>
      </c>
    </row>
    <row r="4" spans="2:14" x14ac:dyDescent="0.2">
      <c r="B4" s="36" t="s">
        <v>45</v>
      </c>
      <c r="C4" s="37" t="s">
        <v>46</v>
      </c>
      <c r="D4" s="37" t="s">
        <v>340</v>
      </c>
      <c r="E4" s="37" t="s">
        <v>340</v>
      </c>
      <c r="F4" s="37" t="s">
        <v>340</v>
      </c>
      <c r="G4" s="37" t="s">
        <v>340</v>
      </c>
      <c r="H4" s="37" t="s">
        <v>340</v>
      </c>
      <c r="I4" s="37" t="s">
        <v>340</v>
      </c>
      <c r="J4" s="37" t="s">
        <v>340</v>
      </c>
      <c r="K4" s="37" t="s">
        <v>340</v>
      </c>
      <c r="L4" s="37" t="s">
        <v>340</v>
      </c>
      <c r="M4" s="37" t="s">
        <v>340</v>
      </c>
      <c r="N4" s="37" t="s">
        <v>340</v>
      </c>
    </row>
    <row r="5" spans="2:14" ht="27.95" customHeight="1" x14ac:dyDescent="0.2">
      <c r="B5" s="36" t="s">
        <v>45</v>
      </c>
      <c r="C5" s="37" t="s">
        <v>46</v>
      </c>
      <c r="D5" s="12" t="s">
        <v>341</v>
      </c>
      <c r="E5" s="12" t="s">
        <v>342</v>
      </c>
      <c r="F5" s="12" t="s">
        <v>343</v>
      </c>
      <c r="G5" s="12" t="s">
        <v>344</v>
      </c>
      <c r="H5" s="12" t="s">
        <v>345</v>
      </c>
      <c r="I5" s="12" t="s">
        <v>346</v>
      </c>
      <c r="J5" s="12" t="s">
        <v>347</v>
      </c>
      <c r="K5" s="12" t="s">
        <v>348</v>
      </c>
      <c r="L5" s="12" t="s">
        <v>349</v>
      </c>
      <c r="M5" s="12" t="s">
        <v>350</v>
      </c>
      <c r="N5" s="12" t="s">
        <v>351</v>
      </c>
    </row>
    <row r="6" spans="2:14" x14ac:dyDescent="0.2">
      <c r="B6" s="38" t="s">
        <v>57</v>
      </c>
      <c r="C6" s="39"/>
      <c r="D6" s="39"/>
      <c r="E6" s="39"/>
      <c r="F6" s="39"/>
      <c r="G6" s="39"/>
      <c r="H6" s="39"/>
      <c r="I6" s="39"/>
      <c r="J6" s="39"/>
      <c r="K6" s="39"/>
      <c r="L6" s="39"/>
      <c r="M6" s="39"/>
      <c r="N6" s="39"/>
    </row>
    <row r="7" spans="2:14" x14ac:dyDescent="0.2">
      <c r="B7" s="16" t="s">
        <v>57</v>
      </c>
      <c r="C7" s="17">
        <v>7567</v>
      </c>
      <c r="D7" s="17">
        <v>927</v>
      </c>
      <c r="E7" s="17">
        <v>1589</v>
      </c>
      <c r="F7" s="17">
        <v>892</v>
      </c>
      <c r="G7" s="17">
        <v>521</v>
      </c>
      <c r="H7" s="17">
        <v>466</v>
      </c>
      <c r="I7" s="17">
        <v>380</v>
      </c>
      <c r="J7" s="17">
        <v>697</v>
      </c>
      <c r="K7" s="17">
        <v>392</v>
      </c>
      <c r="L7" s="17">
        <v>481</v>
      </c>
      <c r="M7" s="17">
        <v>796</v>
      </c>
      <c r="N7" s="17">
        <v>426</v>
      </c>
    </row>
    <row r="8" spans="2:14" x14ac:dyDescent="0.2">
      <c r="B8" s="38" t="s">
        <v>59</v>
      </c>
      <c r="C8" s="39"/>
      <c r="D8" s="39"/>
      <c r="E8" s="39"/>
      <c r="F8" s="39"/>
      <c r="G8" s="39"/>
      <c r="H8" s="39"/>
      <c r="I8" s="39"/>
      <c r="J8" s="39"/>
      <c r="K8" s="39"/>
      <c r="L8" s="39"/>
      <c r="M8" s="39"/>
      <c r="N8" s="39"/>
    </row>
    <row r="9" spans="2:14" x14ac:dyDescent="0.2">
      <c r="B9" s="16" t="s">
        <v>46</v>
      </c>
      <c r="C9" s="17">
        <v>7377</v>
      </c>
      <c r="D9" s="17">
        <v>885</v>
      </c>
      <c r="E9" s="17">
        <v>1557</v>
      </c>
      <c r="F9" s="17">
        <v>865</v>
      </c>
      <c r="G9" s="17">
        <v>508</v>
      </c>
      <c r="H9" s="17">
        <v>462</v>
      </c>
      <c r="I9" s="17">
        <v>377</v>
      </c>
      <c r="J9" s="17">
        <v>673</v>
      </c>
      <c r="K9" s="17">
        <v>382</v>
      </c>
      <c r="L9" s="17">
        <v>480</v>
      </c>
      <c r="M9" s="17">
        <v>770</v>
      </c>
      <c r="N9" s="17">
        <v>418</v>
      </c>
    </row>
    <row r="10" spans="2:14" x14ac:dyDescent="0.2">
      <c r="B10" s="13" t="s">
        <v>60</v>
      </c>
      <c r="C10" s="14">
        <v>1754</v>
      </c>
      <c r="D10" s="14">
        <v>257</v>
      </c>
      <c r="E10" s="14">
        <v>473</v>
      </c>
      <c r="F10" s="14">
        <v>209</v>
      </c>
      <c r="G10" s="14">
        <v>125</v>
      </c>
      <c r="H10" s="14">
        <v>55</v>
      </c>
      <c r="I10" s="14">
        <v>55</v>
      </c>
      <c r="J10" s="14">
        <v>145</v>
      </c>
      <c r="K10" s="14">
        <v>52</v>
      </c>
      <c r="L10" s="14">
        <v>123</v>
      </c>
      <c r="M10" s="14">
        <v>164</v>
      </c>
      <c r="N10" s="14">
        <v>96</v>
      </c>
    </row>
    <row r="11" spans="2:14" x14ac:dyDescent="0.2">
      <c r="B11" s="13" t="s">
        <v>61</v>
      </c>
      <c r="C11" s="14">
        <v>217</v>
      </c>
      <c r="D11" s="14">
        <v>19</v>
      </c>
      <c r="E11" s="14">
        <v>56</v>
      </c>
      <c r="F11" s="14">
        <v>41</v>
      </c>
      <c r="G11" s="14">
        <v>16</v>
      </c>
      <c r="H11" s="14">
        <v>3</v>
      </c>
      <c r="I11" s="14">
        <v>17</v>
      </c>
      <c r="J11" s="14">
        <v>18</v>
      </c>
      <c r="K11" s="14">
        <v>6</v>
      </c>
      <c r="L11" s="14">
        <v>13</v>
      </c>
      <c r="M11" s="14">
        <v>12</v>
      </c>
      <c r="N11" s="14">
        <v>16</v>
      </c>
    </row>
    <row r="12" spans="2:14" x14ac:dyDescent="0.2">
      <c r="B12" s="13" t="s">
        <v>62</v>
      </c>
      <c r="C12" s="14">
        <v>4089</v>
      </c>
      <c r="D12" s="14">
        <v>440</v>
      </c>
      <c r="E12" s="14">
        <v>734</v>
      </c>
      <c r="F12" s="14">
        <v>467</v>
      </c>
      <c r="G12" s="14">
        <v>283</v>
      </c>
      <c r="H12" s="14">
        <v>298</v>
      </c>
      <c r="I12" s="14">
        <v>246</v>
      </c>
      <c r="J12" s="14">
        <v>417</v>
      </c>
      <c r="K12" s="14">
        <v>277</v>
      </c>
      <c r="L12" s="14">
        <v>245</v>
      </c>
      <c r="M12" s="14">
        <v>439</v>
      </c>
      <c r="N12" s="14">
        <v>243</v>
      </c>
    </row>
    <row r="13" spans="2:14" x14ac:dyDescent="0.2">
      <c r="B13" s="13" t="s">
        <v>63</v>
      </c>
      <c r="C13" s="14">
        <v>974</v>
      </c>
      <c r="D13" s="14">
        <v>139</v>
      </c>
      <c r="E13" s="14">
        <v>242</v>
      </c>
      <c r="F13" s="14">
        <v>115</v>
      </c>
      <c r="G13" s="14">
        <v>50</v>
      </c>
      <c r="H13" s="14">
        <v>55</v>
      </c>
      <c r="I13" s="14">
        <v>55</v>
      </c>
      <c r="J13" s="14">
        <v>71</v>
      </c>
      <c r="K13" s="14">
        <v>31</v>
      </c>
      <c r="L13" s="14">
        <v>57</v>
      </c>
      <c r="M13" s="14">
        <v>119</v>
      </c>
      <c r="N13" s="14">
        <v>40</v>
      </c>
    </row>
    <row r="14" spans="2:14" x14ac:dyDescent="0.2">
      <c r="B14" s="13" t="s">
        <v>64</v>
      </c>
      <c r="C14" s="14">
        <v>130</v>
      </c>
      <c r="D14" s="14">
        <v>13</v>
      </c>
      <c r="E14" s="14">
        <v>24</v>
      </c>
      <c r="F14" s="14">
        <v>10</v>
      </c>
      <c r="G14" s="14">
        <v>9</v>
      </c>
      <c r="H14" s="14">
        <v>19</v>
      </c>
      <c r="I14" s="14">
        <v>3</v>
      </c>
      <c r="J14" s="14">
        <v>8</v>
      </c>
      <c r="K14" s="14">
        <v>10</v>
      </c>
      <c r="L14" s="14">
        <v>17</v>
      </c>
      <c r="M14" s="14">
        <v>11</v>
      </c>
      <c r="N14" s="14">
        <v>6</v>
      </c>
    </row>
    <row r="15" spans="2:14" x14ac:dyDescent="0.2">
      <c r="B15" s="13" t="s">
        <v>66</v>
      </c>
      <c r="C15" s="14">
        <v>213</v>
      </c>
      <c r="D15" s="14">
        <v>17</v>
      </c>
      <c r="E15" s="14">
        <v>28</v>
      </c>
      <c r="F15" s="14">
        <v>23</v>
      </c>
      <c r="G15" s="14">
        <v>25</v>
      </c>
      <c r="H15" s="14">
        <v>32</v>
      </c>
      <c r="I15" s="14">
        <v>1</v>
      </c>
      <c r="J15" s="14">
        <v>14</v>
      </c>
      <c r="K15" s="14">
        <v>6</v>
      </c>
      <c r="L15" s="14">
        <v>25</v>
      </c>
      <c r="M15" s="14">
        <v>25</v>
      </c>
      <c r="N15" s="14">
        <v>17</v>
      </c>
    </row>
    <row r="16" spans="2:14" x14ac:dyDescent="0.2">
      <c r="B16" s="38" t="s">
        <v>74</v>
      </c>
      <c r="C16" s="39"/>
      <c r="D16" s="39"/>
      <c r="E16" s="39"/>
      <c r="F16" s="39"/>
      <c r="G16" s="39"/>
      <c r="H16" s="39"/>
      <c r="I16" s="39"/>
      <c r="J16" s="39"/>
      <c r="K16" s="39"/>
      <c r="L16" s="39"/>
      <c r="M16" s="39"/>
      <c r="N16" s="39"/>
    </row>
    <row r="17" spans="2:14" x14ac:dyDescent="0.2">
      <c r="B17" s="19" t="s">
        <v>46</v>
      </c>
      <c r="C17" s="20">
        <v>190</v>
      </c>
      <c r="D17" s="20">
        <v>42</v>
      </c>
      <c r="E17" s="20">
        <v>32</v>
      </c>
      <c r="F17" s="20">
        <v>27</v>
      </c>
      <c r="G17" s="20">
        <v>13</v>
      </c>
      <c r="H17" s="20">
        <v>4</v>
      </c>
      <c r="I17" s="20">
        <v>3</v>
      </c>
      <c r="J17" s="20">
        <v>24</v>
      </c>
      <c r="K17" s="20">
        <v>10</v>
      </c>
      <c r="L17" s="20">
        <v>1</v>
      </c>
      <c r="M17" s="20">
        <v>26</v>
      </c>
      <c r="N17" s="20">
        <v>8</v>
      </c>
    </row>
  </sheetData>
  <mergeCells count="6">
    <mergeCell ref="B16:N16"/>
    <mergeCell ref="B4:B5"/>
    <mergeCell ref="C4:C5"/>
    <mergeCell ref="D4:N4"/>
    <mergeCell ref="B6:N6"/>
    <mergeCell ref="B8:N8"/>
  </mergeCells>
  <pageMargins left="0.7" right="0.7" top="0.75" bottom="0.75" header="0.3" footer="0.3"/>
  <pageSetup paperSize="9" scale="50" fitToWidth="0" fitToHeight="0"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6D4FF"/>
  </sheetPr>
  <dimension ref="B1:N44"/>
  <sheetViews>
    <sheetView showGridLines="0" workbookViewId="0"/>
  </sheetViews>
  <sheetFormatPr baseColWidth="10" defaultRowHeight="12.75" x14ac:dyDescent="0.2"/>
  <cols>
    <col min="1" max="1" width="2.5703125" customWidth="1"/>
    <col min="2" max="2" width="58.140625" customWidth="1"/>
    <col min="3" max="14" width="10" customWidth="1"/>
  </cols>
  <sheetData>
    <row r="1" spans="2:14" ht="18" x14ac:dyDescent="0.25">
      <c r="B1" s="3" t="s">
        <v>12</v>
      </c>
    </row>
    <row r="4" spans="2:14" x14ac:dyDescent="0.2">
      <c r="B4" s="36" t="s">
        <v>78</v>
      </c>
      <c r="C4" s="37" t="s">
        <v>352</v>
      </c>
      <c r="D4" s="37" t="s">
        <v>352</v>
      </c>
      <c r="E4" s="37" t="s">
        <v>352</v>
      </c>
      <c r="F4" s="37" t="s">
        <v>226</v>
      </c>
      <c r="G4" s="37" t="s">
        <v>226</v>
      </c>
      <c r="H4" s="37" t="s">
        <v>226</v>
      </c>
      <c r="I4" s="37" t="s">
        <v>227</v>
      </c>
      <c r="J4" s="37" t="s">
        <v>227</v>
      </c>
      <c r="K4" s="37" t="s">
        <v>227</v>
      </c>
      <c r="L4" s="37" t="s">
        <v>228</v>
      </c>
      <c r="M4" s="37" t="s">
        <v>228</v>
      </c>
      <c r="N4" s="37" t="s">
        <v>228</v>
      </c>
    </row>
    <row r="5" spans="2:14" x14ac:dyDescent="0.2">
      <c r="B5" s="36" t="s">
        <v>78</v>
      </c>
      <c r="C5" s="12" t="s">
        <v>46</v>
      </c>
      <c r="D5" s="12" t="s">
        <v>353</v>
      </c>
      <c r="E5" s="12" t="s">
        <v>354</v>
      </c>
      <c r="F5" s="12" t="s">
        <v>46</v>
      </c>
      <c r="G5" s="12" t="s">
        <v>353</v>
      </c>
      <c r="H5" s="12" t="s">
        <v>354</v>
      </c>
      <c r="I5" s="12" t="s">
        <v>46</v>
      </c>
      <c r="J5" s="12" t="s">
        <v>353</v>
      </c>
      <c r="K5" s="12" t="s">
        <v>354</v>
      </c>
      <c r="L5" s="12" t="s">
        <v>46</v>
      </c>
      <c r="M5" s="12" t="s">
        <v>353</v>
      </c>
      <c r="N5" s="12" t="s">
        <v>354</v>
      </c>
    </row>
    <row r="6" spans="2:14" x14ac:dyDescent="0.2">
      <c r="B6" s="38" t="s">
        <v>57</v>
      </c>
      <c r="C6" s="39"/>
      <c r="D6" s="39"/>
      <c r="E6" s="39"/>
      <c r="F6" s="39"/>
      <c r="G6" s="39"/>
      <c r="H6" s="39"/>
      <c r="I6" s="39"/>
      <c r="J6" s="39"/>
      <c r="K6" s="39"/>
      <c r="L6" s="39"/>
      <c r="M6" s="39"/>
      <c r="N6" s="39"/>
    </row>
    <row r="7" spans="2:14" x14ac:dyDescent="0.2">
      <c r="B7" s="16" t="s">
        <v>57</v>
      </c>
      <c r="C7" s="17">
        <v>7567</v>
      </c>
      <c r="D7" s="17">
        <v>3820</v>
      </c>
      <c r="E7" s="17">
        <v>3747</v>
      </c>
      <c r="F7" s="17">
        <v>2975</v>
      </c>
      <c r="G7" s="17">
        <v>1351</v>
      </c>
      <c r="H7" s="17">
        <v>1624</v>
      </c>
      <c r="I7" s="17">
        <v>2810</v>
      </c>
      <c r="J7" s="17">
        <v>1416</v>
      </c>
      <c r="K7" s="17">
        <v>1394</v>
      </c>
      <c r="L7" s="17">
        <v>1635</v>
      </c>
      <c r="M7" s="17">
        <v>955</v>
      </c>
      <c r="N7" s="17">
        <v>680</v>
      </c>
    </row>
    <row r="8" spans="2:14" x14ac:dyDescent="0.2">
      <c r="B8" s="38" t="s">
        <v>59</v>
      </c>
      <c r="C8" s="39"/>
      <c r="D8" s="39"/>
      <c r="E8" s="39"/>
      <c r="F8" s="39"/>
      <c r="G8" s="39"/>
      <c r="H8" s="39"/>
      <c r="I8" s="39"/>
      <c r="J8" s="39"/>
      <c r="K8" s="39"/>
      <c r="L8" s="39"/>
      <c r="M8" s="39"/>
      <c r="N8" s="39"/>
    </row>
    <row r="9" spans="2:14" x14ac:dyDescent="0.2">
      <c r="B9" s="16" t="s">
        <v>46</v>
      </c>
      <c r="C9" s="17">
        <v>7377</v>
      </c>
      <c r="D9" s="17">
        <v>3728</v>
      </c>
      <c r="E9" s="17">
        <v>3649</v>
      </c>
      <c r="F9" s="17">
        <v>2964</v>
      </c>
      <c r="G9" s="17">
        <v>1347</v>
      </c>
      <c r="H9" s="17">
        <v>1617</v>
      </c>
      <c r="I9" s="17">
        <v>2712</v>
      </c>
      <c r="J9" s="17">
        <v>1371</v>
      </c>
      <c r="K9" s="17">
        <v>1341</v>
      </c>
      <c r="L9" s="17">
        <v>1556</v>
      </c>
      <c r="M9" s="17">
        <v>914</v>
      </c>
      <c r="N9" s="17">
        <v>642</v>
      </c>
    </row>
    <row r="10" spans="2:14" x14ac:dyDescent="0.2">
      <c r="B10" s="16" t="s">
        <v>60</v>
      </c>
      <c r="C10" s="17">
        <v>1754</v>
      </c>
      <c r="D10" s="17">
        <v>582</v>
      </c>
      <c r="E10" s="17">
        <v>1172</v>
      </c>
      <c r="F10" s="17">
        <v>1649</v>
      </c>
      <c r="G10" s="17">
        <v>563</v>
      </c>
      <c r="H10" s="17">
        <v>1086</v>
      </c>
      <c r="I10" s="17">
        <v>105</v>
      </c>
      <c r="J10" s="17">
        <v>19</v>
      </c>
      <c r="K10" s="17">
        <v>86</v>
      </c>
      <c r="L10" s="17">
        <v>0</v>
      </c>
      <c r="M10" s="17">
        <v>0</v>
      </c>
      <c r="N10" s="17">
        <v>0</v>
      </c>
    </row>
    <row r="11" spans="2:14" x14ac:dyDescent="0.2">
      <c r="B11" s="13" t="s">
        <v>79</v>
      </c>
      <c r="C11" s="14">
        <v>1388</v>
      </c>
      <c r="D11" s="14">
        <v>510</v>
      </c>
      <c r="E11" s="14">
        <v>878</v>
      </c>
      <c r="F11" s="14">
        <v>1386</v>
      </c>
      <c r="G11" s="14">
        <v>510</v>
      </c>
      <c r="H11" s="14">
        <v>876</v>
      </c>
      <c r="I11" s="14">
        <v>2</v>
      </c>
      <c r="J11" s="14">
        <v>0</v>
      </c>
      <c r="K11" s="14">
        <v>2</v>
      </c>
      <c r="L11" s="14">
        <v>0</v>
      </c>
      <c r="M11" s="14">
        <v>0</v>
      </c>
      <c r="N11" s="14">
        <v>0</v>
      </c>
    </row>
    <row r="12" spans="2:14" x14ac:dyDescent="0.2">
      <c r="B12" s="13" t="s">
        <v>80</v>
      </c>
      <c r="C12" s="14">
        <v>366</v>
      </c>
      <c r="D12" s="14">
        <v>72</v>
      </c>
      <c r="E12" s="14">
        <v>294</v>
      </c>
      <c r="F12" s="14">
        <v>263</v>
      </c>
      <c r="G12" s="14">
        <v>53</v>
      </c>
      <c r="H12" s="14">
        <v>210</v>
      </c>
      <c r="I12" s="14">
        <v>103</v>
      </c>
      <c r="J12" s="14">
        <v>19</v>
      </c>
      <c r="K12" s="14">
        <v>84</v>
      </c>
      <c r="L12" s="14">
        <v>0</v>
      </c>
      <c r="M12" s="14">
        <v>0</v>
      </c>
      <c r="N12" s="14">
        <v>0</v>
      </c>
    </row>
    <row r="13" spans="2:14" x14ac:dyDescent="0.2">
      <c r="B13" s="16" t="s">
        <v>61</v>
      </c>
      <c r="C13" s="17">
        <v>217</v>
      </c>
      <c r="D13" s="17">
        <v>171</v>
      </c>
      <c r="E13" s="17">
        <v>46</v>
      </c>
      <c r="F13" s="17">
        <v>188</v>
      </c>
      <c r="G13" s="17">
        <v>150</v>
      </c>
      <c r="H13" s="17">
        <v>38</v>
      </c>
      <c r="I13" s="17">
        <v>28</v>
      </c>
      <c r="J13" s="17">
        <v>20</v>
      </c>
      <c r="K13" s="17">
        <v>8</v>
      </c>
      <c r="L13" s="17">
        <v>0</v>
      </c>
      <c r="M13" s="17">
        <v>0</v>
      </c>
      <c r="N13" s="17">
        <v>0</v>
      </c>
    </row>
    <row r="14" spans="2:14" x14ac:dyDescent="0.2">
      <c r="B14" s="13" t="s">
        <v>81</v>
      </c>
      <c r="C14" s="14">
        <v>171</v>
      </c>
      <c r="D14" s="14">
        <v>131</v>
      </c>
      <c r="E14" s="14">
        <v>40</v>
      </c>
      <c r="F14" s="14">
        <v>153</v>
      </c>
      <c r="G14" s="14">
        <v>120</v>
      </c>
      <c r="H14" s="14">
        <v>33</v>
      </c>
      <c r="I14" s="14">
        <v>17</v>
      </c>
      <c r="J14" s="14">
        <v>10</v>
      </c>
      <c r="K14" s="14">
        <v>7</v>
      </c>
      <c r="L14" s="14">
        <v>0</v>
      </c>
      <c r="M14" s="14">
        <v>0</v>
      </c>
      <c r="N14" s="14">
        <v>0</v>
      </c>
    </row>
    <row r="15" spans="2:14" x14ac:dyDescent="0.2">
      <c r="B15" s="13" t="s">
        <v>82</v>
      </c>
      <c r="C15" s="14">
        <v>46</v>
      </c>
      <c r="D15" s="14">
        <v>40</v>
      </c>
      <c r="E15" s="14">
        <v>6</v>
      </c>
      <c r="F15" s="14">
        <v>35</v>
      </c>
      <c r="G15" s="14">
        <v>30</v>
      </c>
      <c r="H15" s="14">
        <v>5</v>
      </c>
      <c r="I15" s="14">
        <v>11</v>
      </c>
      <c r="J15" s="14">
        <v>10</v>
      </c>
      <c r="K15" s="14">
        <v>1</v>
      </c>
      <c r="L15" s="14">
        <v>0</v>
      </c>
      <c r="M15" s="14">
        <v>0</v>
      </c>
      <c r="N15" s="14">
        <v>0</v>
      </c>
    </row>
    <row r="16" spans="2:14" x14ac:dyDescent="0.2">
      <c r="B16" s="16" t="s">
        <v>62</v>
      </c>
      <c r="C16" s="17">
        <v>4089</v>
      </c>
      <c r="D16" s="17">
        <v>2306</v>
      </c>
      <c r="E16" s="17">
        <v>1783</v>
      </c>
      <c r="F16" s="17">
        <v>1000</v>
      </c>
      <c r="G16" s="17">
        <v>576</v>
      </c>
      <c r="H16" s="17">
        <v>424</v>
      </c>
      <c r="I16" s="17">
        <v>2023</v>
      </c>
      <c r="J16" s="17">
        <v>1075</v>
      </c>
      <c r="K16" s="17">
        <v>948</v>
      </c>
      <c r="L16" s="17">
        <v>1014</v>
      </c>
      <c r="M16" s="17">
        <v>623</v>
      </c>
      <c r="N16" s="17">
        <v>391</v>
      </c>
    </row>
    <row r="17" spans="2:14" x14ac:dyDescent="0.2">
      <c r="B17" s="13" t="s">
        <v>83</v>
      </c>
      <c r="C17" s="14">
        <v>522</v>
      </c>
      <c r="D17" s="14">
        <v>279</v>
      </c>
      <c r="E17" s="14">
        <v>243</v>
      </c>
      <c r="F17" s="14">
        <v>471</v>
      </c>
      <c r="G17" s="14">
        <v>254</v>
      </c>
      <c r="H17" s="14">
        <v>217</v>
      </c>
      <c r="I17" s="14">
        <v>51</v>
      </c>
      <c r="J17" s="14">
        <v>25</v>
      </c>
      <c r="K17" s="14">
        <v>26</v>
      </c>
      <c r="L17" s="14">
        <v>0</v>
      </c>
      <c r="M17" s="14">
        <v>0</v>
      </c>
      <c r="N17" s="14">
        <v>0</v>
      </c>
    </row>
    <row r="18" spans="2:14" x14ac:dyDescent="0.2">
      <c r="B18" s="13" t="s">
        <v>84</v>
      </c>
      <c r="C18" s="14">
        <v>3307</v>
      </c>
      <c r="D18" s="14">
        <v>1881</v>
      </c>
      <c r="E18" s="14">
        <v>1426</v>
      </c>
      <c r="F18" s="14">
        <v>525</v>
      </c>
      <c r="G18" s="14">
        <v>320</v>
      </c>
      <c r="H18" s="14">
        <v>205</v>
      </c>
      <c r="I18" s="14">
        <v>1958</v>
      </c>
      <c r="J18" s="14">
        <v>1043</v>
      </c>
      <c r="K18" s="14">
        <v>915</v>
      </c>
      <c r="L18" s="14">
        <v>804</v>
      </c>
      <c r="M18" s="14">
        <v>504</v>
      </c>
      <c r="N18" s="14">
        <v>300</v>
      </c>
    </row>
    <row r="19" spans="2:14" x14ac:dyDescent="0.2">
      <c r="B19" s="13" t="s">
        <v>85</v>
      </c>
      <c r="C19" s="14">
        <v>232</v>
      </c>
      <c r="D19" s="14">
        <v>138</v>
      </c>
      <c r="E19" s="14">
        <v>94</v>
      </c>
      <c r="F19" s="14">
        <v>0</v>
      </c>
      <c r="G19" s="14">
        <v>0</v>
      </c>
      <c r="H19" s="14">
        <v>0</v>
      </c>
      <c r="I19" s="14">
        <v>7</v>
      </c>
      <c r="J19" s="14">
        <v>6</v>
      </c>
      <c r="K19" s="14">
        <v>1</v>
      </c>
      <c r="L19" s="14">
        <v>194</v>
      </c>
      <c r="M19" s="14">
        <v>114</v>
      </c>
      <c r="N19" s="14">
        <v>80</v>
      </c>
    </row>
    <row r="20" spans="2:14" x14ac:dyDescent="0.2">
      <c r="B20" s="13" t="s">
        <v>87</v>
      </c>
      <c r="C20" s="14">
        <v>28</v>
      </c>
      <c r="D20" s="14">
        <v>8</v>
      </c>
      <c r="E20" s="14">
        <v>20</v>
      </c>
      <c r="F20" s="14">
        <v>4</v>
      </c>
      <c r="G20" s="14">
        <v>2</v>
      </c>
      <c r="H20" s="14">
        <v>2</v>
      </c>
      <c r="I20" s="14">
        <v>7</v>
      </c>
      <c r="J20" s="14">
        <v>1</v>
      </c>
      <c r="K20" s="14">
        <v>6</v>
      </c>
      <c r="L20" s="14">
        <v>16</v>
      </c>
      <c r="M20" s="14">
        <v>5</v>
      </c>
      <c r="N20" s="14">
        <v>11</v>
      </c>
    </row>
    <row r="21" spans="2:14" x14ac:dyDescent="0.2">
      <c r="B21" s="16" t="s">
        <v>63</v>
      </c>
      <c r="C21" s="17">
        <v>974</v>
      </c>
      <c r="D21" s="17">
        <v>534</v>
      </c>
      <c r="E21" s="17">
        <v>440</v>
      </c>
      <c r="F21" s="17">
        <v>94</v>
      </c>
      <c r="G21" s="17">
        <v>46</v>
      </c>
      <c r="H21" s="17">
        <v>48</v>
      </c>
      <c r="I21" s="17">
        <v>419</v>
      </c>
      <c r="J21" s="17">
        <v>207</v>
      </c>
      <c r="K21" s="17">
        <v>212</v>
      </c>
      <c r="L21" s="17">
        <v>389</v>
      </c>
      <c r="M21" s="17">
        <v>229</v>
      </c>
      <c r="N21" s="17">
        <v>160</v>
      </c>
    </row>
    <row r="22" spans="2:14" x14ac:dyDescent="0.2">
      <c r="B22" s="13" t="s">
        <v>88</v>
      </c>
      <c r="C22" s="14">
        <v>759</v>
      </c>
      <c r="D22" s="14">
        <v>434</v>
      </c>
      <c r="E22" s="14">
        <v>325</v>
      </c>
      <c r="F22" s="14">
        <v>49</v>
      </c>
      <c r="G22" s="14">
        <v>30</v>
      </c>
      <c r="H22" s="14">
        <v>19</v>
      </c>
      <c r="I22" s="14">
        <v>312</v>
      </c>
      <c r="J22" s="14">
        <v>165</v>
      </c>
      <c r="K22" s="14">
        <v>147</v>
      </c>
      <c r="L22" s="14">
        <v>338</v>
      </c>
      <c r="M22" s="14">
        <v>195</v>
      </c>
      <c r="N22" s="14">
        <v>143</v>
      </c>
    </row>
    <row r="23" spans="2:14" x14ac:dyDescent="0.2">
      <c r="B23" s="13" t="s">
        <v>89</v>
      </c>
      <c r="C23" s="14">
        <v>29</v>
      </c>
      <c r="D23" s="14">
        <v>8</v>
      </c>
      <c r="E23" s="14">
        <v>21</v>
      </c>
      <c r="F23" s="14">
        <v>9</v>
      </c>
      <c r="G23" s="14">
        <v>4</v>
      </c>
      <c r="H23" s="14">
        <v>5</v>
      </c>
      <c r="I23" s="14">
        <v>17</v>
      </c>
      <c r="J23" s="14">
        <v>3</v>
      </c>
      <c r="K23" s="14">
        <v>14</v>
      </c>
      <c r="L23" s="14">
        <v>3</v>
      </c>
      <c r="M23" s="14">
        <v>1</v>
      </c>
      <c r="N23" s="14">
        <v>2</v>
      </c>
    </row>
    <row r="24" spans="2:14" x14ac:dyDescent="0.2">
      <c r="B24" s="13" t="s">
        <v>90</v>
      </c>
      <c r="C24" s="14">
        <v>58</v>
      </c>
      <c r="D24" s="14">
        <v>14</v>
      </c>
      <c r="E24" s="14">
        <v>44</v>
      </c>
      <c r="F24" s="14">
        <v>22</v>
      </c>
      <c r="G24" s="14">
        <v>5</v>
      </c>
      <c r="H24" s="14">
        <v>17</v>
      </c>
      <c r="I24" s="14">
        <v>31</v>
      </c>
      <c r="J24" s="14">
        <v>7</v>
      </c>
      <c r="K24" s="14">
        <v>24</v>
      </c>
      <c r="L24" s="14">
        <v>3</v>
      </c>
      <c r="M24" s="14">
        <v>1</v>
      </c>
      <c r="N24" s="14">
        <v>2</v>
      </c>
    </row>
    <row r="25" spans="2:14" x14ac:dyDescent="0.2">
      <c r="B25" s="13" t="s">
        <v>91</v>
      </c>
      <c r="C25" s="14">
        <v>4</v>
      </c>
      <c r="D25" s="14">
        <v>3</v>
      </c>
      <c r="E25" s="14">
        <v>1</v>
      </c>
      <c r="F25" s="14">
        <v>1</v>
      </c>
      <c r="G25" s="14">
        <v>0</v>
      </c>
      <c r="H25" s="14">
        <v>1</v>
      </c>
      <c r="I25" s="14">
        <v>0</v>
      </c>
      <c r="J25" s="14">
        <v>0</v>
      </c>
      <c r="K25" s="14">
        <v>0</v>
      </c>
      <c r="L25" s="14">
        <v>3</v>
      </c>
      <c r="M25" s="14">
        <v>3</v>
      </c>
      <c r="N25" s="14">
        <v>0</v>
      </c>
    </row>
    <row r="26" spans="2:14" x14ac:dyDescent="0.2">
      <c r="B26" s="13" t="s">
        <v>92</v>
      </c>
      <c r="C26" s="14">
        <v>68</v>
      </c>
      <c r="D26" s="14">
        <v>35</v>
      </c>
      <c r="E26" s="14">
        <v>33</v>
      </c>
      <c r="F26" s="14">
        <v>10</v>
      </c>
      <c r="G26" s="14">
        <v>4</v>
      </c>
      <c r="H26" s="14">
        <v>6</v>
      </c>
      <c r="I26" s="14">
        <v>46</v>
      </c>
      <c r="J26" s="14">
        <v>24</v>
      </c>
      <c r="K26" s="14">
        <v>22</v>
      </c>
      <c r="L26" s="14">
        <v>11</v>
      </c>
      <c r="M26" s="14">
        <v>6</v>
      </c>
      <c r="N26" s="14">
        <v>5</v>
      </c>
    </row>
    <row r="27" spans="2:14" x14ac:dyDescent="0.2">
      <c r="B27" s="13" t="s">
        <v>93</v>
      </c>
      <c r="C27" s="14">
        <v>53</v>
      </c>
      <c r="D27" s="14">
        <v>37</v>
      </c>
      <c r="E27" s="14">
        <v>16</v>
      </c>
      <c r="F27" s="14">
        <v>3</v>
      </c>
      <c r="G27" s="14">
        <v>3</v>
      </c>
      <c r="H27" s="14">
        <v>0</v>
      </c>
      <c r="I27" s="14">
        <v>13</v>
      </c>
      <c r="J27" s="14">
        <v>8</v>
      </c>
      <c r="K27" s="14">
        <v>5</v>
      </c>
      <c r="L27" s="14">
        <v>28</v>
      </c>
      <c r="M27" s="14">
        <v>20</v>
      </c>
      <c r="N27" s="14">
        <v>8</v>
      </c>
    </row>
    <row r="28" spans="2:14" x14ac:dyDescent="0.2">
      <c r="B28" s="13" t="s">
        <v>94</v>
      </c>
      <c r="C28" s="14">
        <v>3</v>
      </c>
      <c r="D28" s="14">
        <v>3</v>
      </c>
      <c r="E28" s="14">
        <v>0</v>
      </c>
      <c r="F28" s="14">
        <v>0</v>
      </c>
      <c r="G28" s="14">
        <v>0</v>
      </c>
      <c r="H28" s="14">
        <v>0</v>
      </c>
      <c r="I28" s="14">
        <v>0</v>
      </c>
      <c r="J28" s="14">
        <v>0</v>
      </c>
      <c r="K28" s="14">
        <v>0</v>
      </c>
      <c r="L28" s="14">
        <v>3</v>
      </c>
      <c r="M28" s="14">
        <v>3</v>
      </c>
      <c r="N28" s="14">
        <v>0</v>
      </c>
    </row>
    <row r="29" spans="2:14" x14ac:dyDescent="0.2">
      <c r="B29" s="16" t="s">
        <v>64</v>
      </c>
      <c r="C29" s="17">
        <v>130</v>
      </c>
      <c r="D29" s="17">
        <v>25</v>
      </c>
      <c r="E29" s="17">
        <v>105</v>
      </c>
      <c r="F29" s="17">
        <v>7</v>
      </c>
      <c r="G29" s="17">
        <v>2</v>
      </c>
      <c r="H29" s="17">
        <v>5</v>
      </c>
      <c r="I29" s="17">
        <v>45</v>
      </c>
      <c r="J29" s="17">
        <v>9</v>
      </c>
      <c r="K29" s="17">
        <v>36</v>
      </c>
      <c r="L29" s="17">
        <v>73</v>
      </c>
      <c r="M29" s="17">
        <v>13</v>
      </c>
      <c r="N29" s="17">
        <v>60</v>
      </c>
    </row>
    <row r="30" spans="2:14" x14ac:dyDescent="0.2">
      <c r="B30" s="13" t="s">
        <v>95</v>
      </c>
      <c r="C30" s="14">
        <v>126</v>
      </c>
      <c r="D30" s="14">
        <v>21</v>
      </c>
      <c r="E30" s="14">
        <v>105</v>
      </c>
      <c r="F30" s="14">
        <v>7</v>
      </c>
      <c r="G30" s="14">
        <v>2</v>
      </c>
      <c r="H30" s="14">
        <v>5</v>
      </c>
      <c r="I30" s="14">
        <v>44</v>
      </c>
      <c r="J30" s="14">
        <v>8</v>
      </c>
      <c r="K30" s="14">
        <v>36</v>
      </c>
      <c r="L30" s="14">
        <v>70</v>
      </c>
      <c r="M30" s="14">
        <v>10</v>
      </c>
      <c r="N30" s="14">
        <v>60</v>
      </c>
    </row>
    <row r="31" spans="2:14" x14ac:dyDescent="0.2">
      <c r="B31" s="13" t="s">
        <v>96</v>
      </c>
      <c r="C31" s="14">
        <v>4</v>
      </c>
      <c r="D31" s="14">
        <v>4</v>
      </c>
      <c r="E31" s="14">
        <v>0</v>
      </c>
      <c r="F31" s="14">
        <v>0</v>
      </c>
      <c r="G31" s="14">
        <v>0</v>
      </c>
      <c r="H31" s="14">
        <v>0</v>
      </c>
      <c r="I31" s="14">
        <v>1</v>
      </c>
      <c r="J31" s="14">
        <v>1</v>
      </c>
      <c r="K31" s="14">
        <v>0</v>
      </c>
      <c r="L31" s="14">
        <v>3</v>
      </c>
      <c r="M31" s="14">
        <v>3</v>
      </c>
      <c r="N31" s="14">
        <v>0</v>
      </c>
    </row>
    <row r="32" spans="2:14" x14ac:dyDescent="0.2">
      <c r="B32" s="16" t="s">
        <v>66</v>
      </c>
      <c r="C32" s="17">
        <v>213</v>
      </c>
      <c r="D32" s="17">
        <v>110</v>
      </c>
      <c r="E32" s="17">
        <v>103</v>
      </c>
      <c r="F32" s="17">
        <v>26</v>
      </c>
      <c r="G32" s="17">
        <v>10</v>
      </c>
      <c r="H32" s="17">
        <v>16</v>
      </c>
      <c r="I32" s="17">
        <v>92</v>
      </c>
      <c r="J32" s="17">
        <v>41</v>
      </c>
      <c r="K32" s="17">
        <v>51</v>
      </c>
      <c r="L32" s="17">
        <v>80</v>
      </c>
      <c r="M32" s="17">
        <v>49</v>
      </c>
      <c r="N32" s="17">
        <v>31</v>
      </c>
    </row>
    <row r="33" spans="2:14" x14ac:dyDescent="0.2">
      <c r="B33" s="13" t="s">
        <v>97</v>
      </c>
      <c r="C33" s="14">
        <v>23</v>
      </c>
      <c r="D33" s="14">
        <v>14</v>
      </c>
      <c r="E33" s="14">
        <v>9</v>
      </c>
      <c r="F33" s="14">
        <v>4</v>
      </c>
      <c r="G33" s="14">
        <v>3</v>
      </c>
      <c r="H33" s="14">
        <v>1</v>
      </c>
      <c r="I33" s="14">
        <v>4</v>
      </c>
      <c r="J33" s="14">
        <v>2</v>
      </c>
      <c r="K33" s="14">
        <v>2</v>
      </c>
      <c r="L33" s="14">
        <v>15</v>
      </c>
      <c r="M33" s="14">
        <v>9</v>
      </c>
      <c r="N33" s="14">
        <v>6</v>
      </c>
    </row>
    <row r="34" spans="2:14" x14ac:dyDescent="0.2">
      <c r="B34" s="13" t="s">
        <v>98</v>
      </c>
      <c r="C34" s="14">
        <v>123</v>
      </c>
      <c r="D34" s="14">
        <v>65</v>
      </c>
      <c r="E34" s="14">
        <v>58</v>
      </c>
      <c r="F34" s="14">
        <v>12</v>
      </c>
      <c r="G34" s="14">
        <v>3</v>
      </c>
      <c r="H34" s="14">
        <v>9</v>
      </c>
      <c r="I34" s="14">
        <v>57</v>
      </c>
      <c r="J34" s="14">
        <v>28</v>
      </c>
      <c r="K34" s="14">
        <v>29</v>
      </c>
      <c r="L34" s="14">
        <v>45</v>
      </c>
      <c r="M34" s="14">
        <v>28</v>
      </c>
      <c r="N34" s="14">
        <v>17</v>
      </c>
    </row>
    <row r="35" spans="2:14" x14ac:dyDescent="0.2">
      <c r="B35" s="13" t="s">
        <v>99</v>
      </c>
      <c r="C35" s="14">
        <v>52</v>
      </c>
      <c r="D35" s="14">
        <v>23</v>
      </c>
      <c r="E35" s="14">
        <v>29</v>
      </c>
      <c r="F35" s="14">
        <v>9</v>
      </c>
      <c r="G35" s="14">
        <v>4</v>
      </c>
      <c r="H35" s="14">
        <v>5</v>
      </c>
      <c r="I35" s="14">
        <v>26</v>
      </c>
      <c r="J35" s="14">
        <v>9</v>
      </c>
      <c r="K35" s="14">
        <v>17</v>
      </c>
      <c r="L35" s="14">
        <v>12</v>
      </c>
      <c r="M35" s="14">
        <v>7</v>
      </c>
      <c r="N35" s="14">
        <v>5</v>
      </c>
    </row>
    <row r="36" spans="2:14" x14ac:dyDescent="0.2">
      <c r="B36" s="13" t="s">
        <v>100</v>
      </c>
      <c r="C36" s="14">
        <v>15</v>
      </c>
      <c r="D36" s="14">
        <v>8</v>
      </c>
      <c r="E36" s="14">
        <v>7</v>
      </c>
      <c r="F36" s="14">
        <v>1</v>
      </c>
      <c r="G36" s="14">
        <v>0</v>
      </c>
      <c r="H36" s="14">
        <v>1</v>
      </c>
      <c r="I36" s="14">
        <v>5</v>
      </c>
      <c r="J36" s="14">
        <v>2</v>
      </c>
      <c r="K36" s="14">
        <v>3</v>
      </c>
      <c r="L36" s="14">
        <v>8</v>
      </c>
      <c r="M36" s="14">
        <v>5</v>
      </c>
      <c r="N36" s="14">
        <v>3</v>
      </c>
    </row>
    <row r="37" spans="2:14" x14ac:dyDescent="0.2">
      <c r="B37" s="38" t="s">
        <v>74</v>
      </c>
      <c r="C37" s="39"/>
      <c r="D37" s="39"/>
      <c r="E37" s="39"/>
      <c r="F37" s="39"/>
      <c r="G37" s="39"/>
      <c r="H37" s="39"/>
      <c r="I37" s="39"/>
      <c r="J37" s="39"/>
      <c r="K37" s="39"/>
      <c r="L37" s="39"/>
      <c r="M37" s="39"/>
      <c r="N37" s="39"/>
    </row>
    <row r="38" spans="2:14" x14ac:dyDescent="0.2">
      <c r="B38" s="16" t="s">
        <v>46</v>
      </c>
      <c r="C38" s="17">
        <v>190</v>
      </c>
      <c r="D38" s="17">
        <v>92</v>
      </c>
      <c r="E38" s="17">
        <v>98</v>
      </c>
      <c r="F38" s="17">
        <v>11</v>
      </c>
      <c r="G38" s="17">
        <v>4</v>
      </c>
      <c r="H38" s="17">
        <v>7</v>
      </c>
      <c r="I38" s="17">
        <v>98</v>
      </c>
      <c r="J38" s="17">
        <v>45</v>
      </c>
      <c r="K38" s="17">
        <v>53</v>
      </c>
      <c r="L38" s="17">
        <v>79</v>
      </c>
      <c r="M38" s="17">
        <v>41</v>
      </c>
      <c r="N38" s="17">
        <v>38</v>
      </c>
    </row>
    <row r="39" spans="2:14" x14ac:dyDescent="0.2">
      <c r="B39" s="13" t="s">
        <v>197</v>
      </c>
      <c r="C39" s="14">
        <v>134</v>
      </c>
      <c r="D39" s="14">
        <v>58</v>
      </c>
      <c r="E39" s="14">
        <v>76</v>
      </c>
      <c r="F39" s="14">
        <v>1</v>
      </c>
      <c r="G39" s="14">
        <v>1</v>
      </c>
      <c r="H39" s="14">
        <v>0</v>
      </c>
      <c r="I39" s="14">
        <v>79</v>
      </c>
      <c r="J39" s="14">
        <v>33</v>
      </c>
      <c r="K39" s="14">
        <v>46</v>
      </c>
      <c r="L39" s="14">
        <v>53</v>
      </c>
      <c r="M39" s="14">
        <v>23</v>
      </c>
      <c r="N39" s="14">
        <v>30</v>
      </c>
    </row>
    <row r="40" spans="2:14" x14ac:dyDescent="0.2">
      <c r="B40" s="13" t="s">
        <v>198</v>
      </c>
      <c r="C40" s="14">
        <v>14</v>
      </c>
      <c r="D40" s="14">
        <v>3</v>
      </c>
      <c r="E40" s="14">
        <v>11</v>
      </c>
      <c r="F40" s="14">
        <v>8</v>
      </c>
      <c r="G40" s="14">
        <v>2</v>
      </c>
      <c r="H40" s="14">
        <v>6</v>
      </c>
      <c r="I40" s="14">
        <v>5</v>
      </c>
      <c r="J40" s="14">
        <v>1</v>
      </c>
      <c r="K40" s="14">
        <v>4</v>
      </c>
      <c r="L40" s="14">
        <v>1</v>
      </c>
      <c r="M40" s="14">
        <v>0</v>
      </c>
      <c r="N40" s="14">
        <v>1</v>
      </c>
    </row>
    <row r="41" spans="2:14" x14ac:dyDescent="0.2">
      <c r="B41" s="22" t="s">
        <v>199</v>
      </c>
      <c r="C41" s="23">
        <v>42</v>
      </c>
      <c r="D41" s="23">
        <v>31</v>
      </c>
      <c r="E41" s="23">
        <v>11</v>
      </c>
      <c r="F41" s="23">
        <v>2</v>
      </c>
      <c r="G41" s="23">
        <v>1</v>
      </c>
      <c r="H41" s="23">
        <v>1</v>
      </c>
      <c r="I41" s="23">
        <v>14</v>
      </c>
      <c r="J41" s="23">
        <v>11</v>
      </c>
      <c r="K41" s="23">
        <v>3</v>
      </c>
      <c r="L41" s="23">
        <v>25</v>
      </c>
      <c r="M41" s="23">
        <v>18</v>
      </c>
      <c r="N41" s="23">
        <v>7</v>
      </c>
    </row>
    <row r="43" spans="2:14" ht="23.1" customHeight="1" x14ac:dyDescent="0.2">
      <c r="B43" s="41" t="s">
        <v>224</v>
      </c>
      <c r="C43" s="42"/>
      <c r="D43" s="42"/>
      <c r="E43" s="42"/>
      <c r="F43" s="42"/>
      <c r="G43" s="42"/>
      <c r="H43" s="42"/>
      <c r="I43" s="42"/>
      <c r="J43" s="42"/>
      <c r="K43" s="42"/>
      <c r="L43" s="42"/>
      <c r="M43" s="42"/>
      <c r="N43" s="42"/>
    </row>
    <row r="44" spans="2:14" x14ac:dyDescent="0.2">
      <c r="B44" s="41" t="s">
        <v>77</v>
      </c>
      <c r="C44" s="42"/>
      <c r="D44" s="42"/>
      <c r="E44" s="42"/>
      <c r="F44" s="42"/>
      <c r="G44" s="42"/>
      <c r="H44" s="42"/>
      <c r="I44" s="42"/>
      <c r="J44" s="42"/>
      <c r="K44" s="42"/>
      <c r="L44" s="42"/>
      <c r="M44" s="42"/>
      <c r="N44" s="42"/>
    </row>
  </sheetData>
  <mergeCells count="10">
    <mergeCell ref="B6:N6"/>
    <mergeCell ref="B8:N8"/>
    <mergeCell ref="B37:N37"/>
    <mergeCell ref="B43:N43"/>
    <mergeCell ref="B44:N44"/>
    <mergeCell ref="B4:B5"/>
    <mergeCell ref="C4:E4"/>
    <mergeCell ref="F4:H4"/>
    <mergeCell ref="I4:K4"/>
    <mergeCell ref="L4:N4"/>
  </mergeCells>
  <pageMargins left="0.7" right="0.7" top="0.75" bottom="0.75" header="0.3" footer="0.3"/>
  <pageSetup paperSize="9" scale="50" fitToWidth="0" fitToHeight="0" orientation="landscape"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6D4FF"/>
  </sheetPr>
  <dimension ref="B1:H44"/>
  <sheetViews>
    <sheetView showGridLines="0" workbookViewId="0"/>
  </sheetViews>
  <sheetFormatPr baseColWidth="10" defaultRowHeight="12.75" x14ac:dyDescent="0.2"/>
  <cols>
    <col min="1" max="1" width="2.5703125" customWidth="1"/>
    <col min="2" max="2" width="58.140625" customWidth="1"/>
    <col min="3" max="3" width="5.7109375" customWidth="1"/>
    <col min="4" max="7" width="11.85546875" customWidth="1"/>
    <col min="8" max="8" width="9.42578125" customWidth="1"/>
  </cols>
  <sheetData>
    <row r="1" spans="2:8" ht="18" x14ac:dyDescent="0.25">
      <c r="B1" s="3" t="s">
        <v>13</v>
      </c>
    </row>
    <row r="4" spans="2:8" ht="21" customHeight="1" x14ac:dyDescent="0.2">
      <c r="B4" s="36" t="s">
        <v>78</v>
      </c>
      <c r="C4" s="37" t="s">
        <v>46</v>
      </c>
      <c r="D4" s="37" t="s">
        <v>355</v>
      </c>
      <c r="E4" s="37" t="s">
        <v>355</v>
      </c>
      <c r="F4" s="37" t="s">
        <v>355</v>
      </c>
      <c r="G4" s="37" t="s">
        <v>355</v>
      </c>
      <c r="H4" s="37" t="s">
        <v>356</v>
      </c>
    </row>
    <row r="5" spans="2:8" ht="27.95" customHeight="1" x14ac:dyDescent="0.2">
      <c r="B5" s="36" t="s">
        <v>78</v>
      </c>
      <c r="C5" s="37" t="s">
        <v>46</v>
      </c>
      <c r="D5" s="12" t="s">
        <v>357</v>
      </c>
      <c r="E5" s="12" t="s">
        <v>358</v>
      </c>
      <c r="F5" s="12" t="s">
        <v>359</v>
      </c>
      <c r="G5" s="12" t="s">
        <v>360</v>
      </c>
      <c r="H5" s="37" t="s">
        <v>356</v>
      </c>
    </row>
    <row r="6" spans="2:8" x14ac:dyDescent="0.2">
      <c r="B6" s="38" t="s">
        <v>57</v>
      </c>
      <c r="C6" s="39"/>
      <c r="D6" s="39"/>
      <c r="E6" s="39"/>
      <c r="F6" s="39"/>
      <c r="G6" s="39"/>
      <c r="H6" s="40"/>
    </row>
    <row r="7" spans="2:8" x14ac:dyDescent="0.2">
      <c r="B7" s="16" t="s">
        <v>57</v>
      </c>
      <c r="C7" s="17">
        <v>7567</v>
      </c>
      <c r="D7" s="17">
        <v>267</v>
      </c>
      <c r="E7" s="17">
        <v>5055</v>
      </c>
      <c r="F7" s="17">
        <v>1907</v>
      </c>
      <c r="G7" s="17">
        <v>338</v>
      </c>
      <c r="H7" s="18" t="s">
        <v>361</v>
      </c>
    </row>
    <row r="8" spans="2:8" x14ac:dyDescent="0.2">
      <c r="B8" s="38" t="s">
        <v>59</v>
      </c>
      <c r="C8" s="39"/>
      <c r="D8" s="39"/>
      <c r="E8" s="39"/>
      <c r="F8" s="39"/>
      <c r="G8" s="39"/>
      <c r="H8" s="40"/>
    </row>
    <row r="9" spans="2:8" x14ac:dyDescent="0.2">
      <c r="B9" s="16" t="s">
        <v>46</v>
      </c>
      <c r="C9" s="17">
        <v>7377</v>
      </c>
      <c r="D9" s="17">
        <v>263</v>
      </c>
      <c r="E9" s="17">
        <v>4933</v>
      </c>
      <c r="F9" s="17">
        <v>1849</v>
      </c>
      <c r="G9" s="17">
        <v>332</v>
      </c>
      <c r="H9" s="18" t="s">
        <v>361</v>
      </c>
    </row>
    <row r="10" spans="2:8" x14ac:dyDescent="0.2">
      <c r="B10" s="16" t="s">
        <v>60</v>
      </c>
      <c r="C10" s="17">
        <v>1754</v>
      </c>
      <c r="D10" s="17">
        <v>98</v>
      </c>
      <c r="E10" s="17">
        <v>1343</v>
      </c>
      <c r="F10" s="17">
        <v>280</v>
      </c>
      <c r="G10" s="17">
        <v>33</v>
      </c>
      <c r="H10" s="18" t="s">
        <v>363</v>
      </c>
    </row>
    <row r="11" spans="2:8" x14ac:dyDescent="0.2">
      <c r="B11" s="13" t="s">
        <v>79</v>
      </c>
      <c r="C11" s="14">
        <v>1388</v>
      </c>
      <c r="D11" s="14">
        <v>81</v>
      </c>
      <c r="E11" s="14">
        <v>1080</v>
      </c>
      <c r="F11" s="14">
        <v>204</v>
      </c>
      <c r="G11" s="14">
        <v>23</v>
      </c>
      <c r="H11" s="15" t="s">
        <v>363</v>
      </c>
    </row>
    <row r="12" spans="2:8" x14ac:dyDescent="0.2">
      <c r="B12" s="13" t="s">
        <v>80</v>
      </c>
      <c r="C12" s="14">
        <v>366</v>
      </c>
      <c r="D12" s="14">
        <v>17</v>
      </c>
      <c r="E12" s="14">
        <v>263</v>
      </c>
      <c r="F12" s="14">
        <v>76</v>
      </c>
      <c r="G12" s="14">
        <v>10</v>
      </c>
      <c r="H12" s="15" t="s">
        <v>364</v>
      </c>
    </row>
    <row r="13" spans="2:8" x14ac:dyDescent="0.2">
      <c r="B13" s="16" t="s">
        <v>61</v>
      </c>
      <c r="C13" s="17">
        <v>217</v>
      </c>
      <c r="D13" s="17">
        <v>2</v>
      </c>
      <c r="E13" s="17">
        <v>161</v>
      </c>
      <c r="F13" s="17">
        <v>39</v>
      </c>
      <c r="G13" s="17">
        <v>15</v>
      </c>
      <c r="H13" s="18" t="s">
        <v>361</v>
      </c>
    </row>
    <row r="14" spans="2:8" x14ac:dyDescent="0.2">
      <c r="B14" s="13" t="s">
        <v>81</v>
      </c>
      <c r="C14" s="14">
        <v>171</v>
      </c>
      <c r="D14" s="14">
        <v>2</v>
      </c>
      <c r="E14" s="14">
        <v>128</v>
      </c>
      <c r="F14" s="14">
        <v>33</v>
      </c>
      <c r="G14" s="14">
        <v>8</v>
      </c>
      <c r="H14" s="15" t="s">
        <v>361</v>
      </c>
    </row>
    <row r="15" spans="2:8" x14ac:dyDescent="0.2">
      <c r="B15" s="13" t="s">
        <v>82</v>
      </c>
      <c r="C15" s="14">
        <v>46</v>
      </c>
      <c r="D15" s="14">
        <v>0</v>
      </c>
      <c r="E15" s="14">
        <v>33</v>
      </c>
      <c r="F15" s="14">
        <v>6</v>
      </c>
      <c r="G15" s="14">
        <v>7</v>
      </c>
      <c r="H15" s="15" t="s">
        <v>365</v>
      </c>
    </row>
    <row r="16" spans="2:8" x14ac:dyDescent="0.2">
      <c r="B16" s="16" t="s">
        <v>62</v>
      </c>
      <c r="C16" s="17">
        <v>4089</v>
      </c>
      <c r="D16" s="17">
        <v>129</v>
      </c>
      <c r="E16" s="17">
        <v>2707</v>
      </c>
      <c r="F16" s="17">
        <v>1075</v>
      </c>
      <c r="G16" s="17">
        <v>178</v>
      </c>
      <c r="H16" s="18" t="s">
        <v>361</v>
      </c>
    </row>
    <row r="17" spans="2:8" x14ac:dyDescent="0.2">
      <c r="B17" s="13" t="s">
        <v>83</v>
      </c>
      <c r="C17" s="14">
        <v>522</v>
      </c>
      <c r="D17" s="14">
        <v>23</v>
      </c>
      <c r="E17" s="14">
        <v>403</v>
      </c>
      <c r="F17" s="14">
        <v>82</v>
      </c>
      <c r="G17" s="14">
        <v>14</v>
      </c>
      <c r="H17" s="15" t="s">
        <v>364</v>
      </c>
    </row>
    <row r="18" spans="2:8" x14ac:dyDescent="0.2">
      <c r="B18" s="13" t="s">
        <v>84</v>
      </c>
      <c r="C18" s="14">
        <v>3307</v>
      </c>
      <c r="D18" s="14">
        <v>102</v>
      </c>
      <c r="E18" s="14">
        <v>2185</v>
      </c>
      <c r="F18" s="14">
        <v>879</v>
      </c>
      <c r="G18" s="14">
        <v>141</v>
      </c>
      <c r="H18" s="15" t="s">
        <v>361</v>
      </c>
    </row>
    <row r="19" spans="2:8" x14ac:dyDescent="0.2">
      <c r="B19" s="13" t="s">
        <v>85</v>
      </c>
      <c r="C19" s="14">
        <v>232</v>
      </c>
      <c r="D19" s="14">
        <v>3</v>
      </c>
      <c r="E19" s="14">
        <v>101</v>
      </c>
      <c r="F19" s="14">
        <v>106</v>
      </c>
      <c r="G19" s="14">
        <v>22</v>
      </c>
      <c r="H19" s="15" t="s">
        <v>366</v>
      </c>
    </row>
    <row r="20" spans="2:8" x14ac:dyDescent="0.2">
      <c r="B20" s="13" t="s">
        <v>87</v>
      </c>
      <c r="C20" s="14">
        <v>28</v>
      </c>
      <c r="D20" s="14">
        <v>1</v>
      </c>
      <c r="E20" s="14">
        <v>18</v>
      </c>
      <c r="F20" s="14">
        <v>8</v>
      </c>
      <c r="G20" s="14">
        <v>1</v>
      </c>
      <c r="H20" s="15" t="s">
        <v>365</v>
      </c>
    </row>
    <row r="21" spans="2:8" x14ac:dyDescent="0.2">
      <c r="B21" s="16" t="s">
        <v>63</v>
      </c>
      <c r="C21" s="17">
        <v>974</v>
      </c>
      <c r="D21" s="17">
        <v>29</v>
      </c>
      <c r="E21" s="17">
        <v>535</v>
      </c>
      <c r="F21" s="17">
        <v>332</v>
      </c>
      <c r="G21" s="17">
        <v>78</v>
      </c>
      <c r="H21" s="18" t="s">
        <v>367</v>
      </c>
    </row>
    <row r="22" spans="2:8" x14ac:dyDescent="0.2">
      <c r="B22" s="13" t="s">
        <v>88</v>
      </c>
      <c r="C22" s="14">
        <v>759</v>
      </c>
      <c r="D22" s="14">
        <v>20</v>
      </c>
      <c r="E22" s="14">
        <v>413</v>
      </c>
      <c r="F22" s="14">
        <v>266</v>
      </c>
      <c r="G22" s="14">
        <v>60</v>
      </c>
      <c r="H22" s="15" t="s">
        <v>367</v>
      </c>
    </row>
    <row r="23" spans="2:8" x14ac:dyDescent="0.2">
      <c r="B23" s="13" t="s">
        <v>89</v>
      </c>
      <c r="C23" s="14">
        <v>29</v>
      </c>
      <c r="D23" s="14">
        <v>1</v>
      </c>
      <c r="E23" s="14">
        <v>19</v>
      </c>
      <c r="F23" s="14">
        <v>6</v>
      </c>
      <c r="G23" s="14">
        <v>3</v>
      </c>
      <c r="H23" s="15" t="s">
        <v>361</v>
      </c>
    </row>
    <row r="24" spans="2:8" x14ac:dyDescent="0.2">
      <c r="B24" s="13" t="s">
        <v>90</v>
      </c>
      <c r="C24" s="14">
        <v>58</v>
      </c>
      <c r="D24" s="14">
        <v>5</v>
      </c>
      <c r="E24" s="14">
        <v>40</v>
      </c>
      <c r="F24" s="14">
        <v>11</v>
      </c>
      <c r="G24" s="14">
        <v>2</v>
      </c>
      <c r="H24" s="15" t="s">
        <v>364</v>
      </c>
    </row>
    <row r="25" spans="2:8" x14ac:dyDescent="0.2">
      <c r="B25" s="13" t="s">
        <v>91</v>
      </c>
      <c r="C25" s="14">
        <v>4</v>
      </c>
      <c r="D25" s="14">
        <v>0</v>
      </c>
      <c r="E25" s="14">
        <v>0</v>
      </c>
      <c r="F25" s="14">
        <v>3</v>
      </c>
      <c r="G25" s="14">
        <v>1</v>
      </c>
      <c r="H25" s="15" t="s">
        <v>368</v>
      </c>
    </row>
    <row r="26" spans="2:8" x14ac:dyDescent="0.2">
      <c r="B26" s="13" t="s">
        <v>92</v>
      </c>
      <c r="C26" s="14">
        <v>68</v>
      </c>
      <c r="D26" s="14">
        <v>3</v>
      </c>
      <c r="E26" s="14">
        <v>39</v>
      </c>
      <c r="F26" s="14">
        <v>22</v>
      </c>
      <c r="G26" s="14">
        <v>4</v>
      </c>
      <c r="H26" s="15" t="s">
        <v>365</v>
      </c>
    </row>
    <row r="27" spans="2:8" x14ac:dyDescent="0.2">
      <c r="B27" s="13" t="s">
        <v>93</v>
      </c>
      <c r="C27" s="14">
        <v>53</v>
      </c>
      <c r="D27" s="14">
        <v>0</v>
      </c>
      <c r="E27" s="14">
        <v>22</v>
      </c>
      <c r="F27" s="14">
        <v>24</v>
      </c>
      <c r="G27" s="14">
        <v>7</v>
      </c>
      <c r="H27" s="15" t="s">
        <v>369</v>
      </c>
    </row>
    <row r="28" spans="2:8" x14ac:dyDescent="0.2">
      <c r="B28" s="13" t="s">
        <v>94</v>
      </c>
      <c r="C28" s="14">
        <v>3</v>
      </c>
      <c r="D28" s="14">
        <v>0</v>
      </c>
      <c r="E28" s="14">
        <v>2</v>
      </c>
      <c r="F28" s="14">
        <v>0</v>
      </c>
      <c r="G28" s="14">
        <v>1</v>
      </c>
      <c r="H28" s="15" t="s">
        <v>370</v>
      </c>
    </row>
    <row r="29" spans="2:8" x14ac:dyDescent="0.2">
      <c r="B29" s="16" t="s">
        <v>64</v>
      </c>
      <c r="C29" s="17">
        <v>130</v>
      </c>
      <c r="D29" s="17">
        <v>4</v>
      </c>
      <c r="E29" s="17">
        <v>74</v>
      </c>
      <c r="F29" s="17">
        <v>46</v>
      </c>
      <c r="G29" s="17">
        <v>6</v>
      </c>
      <c r="H29" s="18" t="s">
        <v>365</v>
      </c>
    </row>
    <row r="30" spans="2:8" x14ac:dyDescent="0.2">
      <c r="B30" s="13" t="s">
        <v>95</v>
      </c>
      <c r="C30" s="14">
        <v>126</v>
      </c>
      <c r="D30" s="14">
        <v>4</v>
      </c>
      <c r="E30" s="14">
        <v>72</v>
      </c>
      <c r="F30" s="14">
        <v>44</v>
      </c>
      <c r="G30" s="14">
        <v>6</v>
      </c>
      <c r="H30" s="15" t="s">
        <v>365</v>
      </c>
    </row>
    <row r="31" spans="2:8" x14ac:dyDescent="0.2">
      <c r="B31" s="13" t="s">
        <v>96</v>
      </c>
      <c r="C31" s="14">
        <v>4</v>
      </c>
      <c r="D31" s="14">
        <v>0</v>
      </c>
      <c r="E31" s="14">
        <v>2</v>
      </c>
      <c r="F31" s="14">
        <v>2</v>
      </c>
      <c r="G31" s="14">
        <v>0</v>
      </c>
      <c r="H31" s="15" t="s">
        <v>366</v>
      </c>
    </row>
    <row r="32" spans="2:8" x14ac:dyDescent="0.2">
      <c r="B32" s="16" t="s">
        <v>66</v>
      </c>
      <c r="C32" s="17">
        <v>213</v>
      </c>
      <c r="D32" s="17">
        <v>1</v>
      </c>
      <c r="E32" s="17">
        <v>113</v>
      </c>
      <c r="F32" s="17">
        <v>77</v>
      </c>
      <c r="G32" s="17">
        <v>22</v>
      </c>
      <c r="H32" s="18" t="s">
        <v>367</v>
      </c>
    </row>
    <row r="33" spans="2:8" x14ac:dyDescent="0.2">
      <c r="B33" s="13" t="s">
        <v>97</v>
      </c>
      <c r="C33" s="14">
        <v>23</v>
      </c>
      <c r="D33" s="14">
        <v>0</v>
      </c>
      <c r="E33" s="14">
        <v>12</v>
      </c>
      <c r="F33" s="14">
        <v>11</v>
      </c>
      <c r="G33" s="14">
        <v>0</v>
      </c>
      <c r="H33" s="15" t="s">
        <v>361</v>
      </c>
    </row>
    <row r="34" spans="2:8" x14ac:dyDescent="0.2">
      <c r="B34" s="13" t="s">
        <v>98</v>
      </c>
      <c r="C34" s="14">
        <v>123</v>
      </c>
      <c r="D34" s="14">
        <v>1</v>
      </c>
      <c r="E34" s="14">
        <v>68</v>
      </c>
      <c r="F34" s="14">
        <v>43</v>
      </c>
      <c r="G34" s="14">
        <v>11</v>
      </c>
      <c r="H34" s="15" t="s">
        <v>367</v>
      </c>
    </row>
    <row r="35" spans="2:8" x14ac:dyDescent="0.2">
      <c r="B35" s="13" t="s">
        <v>99</v>
      </c>
      <c r="C35" s="14">
        <v>52</v>
      </c>
      <c r="D35" s="14">
        <v>0</v>
      </c>
      <c r="E35" s="14">
        <v>26</v>
      </c>
      <c r="F35" s="14">
        <v>17</v>
      </c>
      <c r="G35" s="14">
        <v>9</v>
      </c>
      <c r="H35" s="15" t="s">
        <v>366</v>
      </c>
    </row>
    <row r="36" spans="2:8" x14ac:dyDescent="0.2">
      <c r="B36" s="13" t="s">
        <v>362</v>
      </c>
      <c r="C36" s="14">
        <v>15</v>
      </c>
      <c r="D36" s="14">
        <v>0</v>
      </c>
      <c r="E36" s="14">
        <v>7</v>
      </c>
      <c r="F36" s="14">
        <v>6</v>
      </c>
      <c r="G36" s="14">
        <v>2</v>
      </c>
      <c r="H36" s="15" t="s">
        <v>369</v>
      </c>
    </row>
    <row r="37" spans="2:8" x14ac:dyDescent="0.2">
      <c r="B37" s="38" t="s">
        <v>74</v>
      </c>
      <c r="C37" s="39"/>
      <c r="D37" s="39"/>
      <c r="E37" s="39"/>
      <c r="F37" s="39"/>
      <c r="G37" s="39"/>
      <c r="H37" s="40"/>
    </row>
    <row r="38" spans="2:8" x14ac:dyDescent="0.2">
      <c r="B38" s="16" t="s">
        <v>46</v>
      </c>
      <c r="C38" s="17">
        <v>190</v>
      </c>
      <c r="D38" s="17">
        <v>4</v>
      </c>
      <c r="E38" s="17">
        <v>122</v>
      </c>
      <c r="F38" s="17">
        <v>58</v>
      </c>
      <c r="G38" s="17">
        <v>6</v>
      </c>
      <c r="H38" s="18" t="s">
        <v>361</v>
      </c>
    </row>
    <row r="39" spans="2:8" x14ac:dyDescent="0.2">
      <c r="B39" s="13" t="s">
        <v>197</v>
      </c>
      <c r="C39" s="14">
        <v>134</v>
      </c>
      <c r="D39" s="14">
        <v>3</v>
      </c>
      <c r="E39" s="14">
        <v>91</v>
      </c>
      <c r="F39" s="14">
        <v>35</v>
      </c>
      <c r="G39" s="14">
        <v>5</v>
      </c>
      <c r="H39" s="15" t="s">
        <v>361</v>
      </c>
    </row>
    <row r="40" spans="2:8" x14ac:dyDescent="0.2">
      <c r="B40" s="13" t="s">
        <v>198</v>
      </c>
      <c r="C40" s="14">
        <v>14</v>
      </c>
      <c r="D40" s="14">
        <v>1</v>
      </c>
      <c r="E40" s="14">
        <v>8</v>
      </c>
      <c r="F40" s="14">
        <v>5</v>
      </c>
      <c r="G40" s="14">
        <v>0</v>
      </c>
      <c r="H40" s="15" t="s">
        <v>364</v>
      </c>
    </row>
    <row r="41" spans="2:8" x14ac:dyDescent="0.2">
      <c r="B41" s="22" t="s">
        <v>199</v>
      </c>
      <c r="C41" s="23">
        <v>42</v>
      </c>
      <c r="D41" s="23">
        <v>0</v>
      </c>
      <c r="E41" s="23">
        <v>23</v>
      </c>
      <c r="F41" s="23">
        <v>18</v>
      </c>
      <c r="G41" s="23">
        <v>1</v>
      </c>
      <c r="H41" s="24" t="s">
        <v>365</v>
      </c>
    </row>
    <row r="43" spans="2:8" ht="30.95" customHeight="1" x14ac:dyDescent="0.2">
      <c r="B43" s="41" t="s">
        <v>371</v>
      </c>
      <c r="C43" s="42"/>
      <c r="D43" s="42"/>
      <c r="E43" s="42"/>
      <c r="F43" s="42"/>
      <c r="G43" s="42"/>
      <c r="H43" s="42"/>
    </row>
    <row r="44" spans="2:8" ht="30.95" customHeight="1" x14ac:dyDescent="0.2">
      <c r="B44" s="41" t="s">
        <v>372</v>
      </c>
      <c r="C44" s="42"/>
      <c r="D44" s="42"/>
      <c r="E44" s="42"/>
      <c r="F44" s="42"/>
      <c r="G44" s="42"/>
      <c r="H44" s="42"/>
    </row>
  </sheetData>
  <mergeCells count="9">
    <mergeCell ref="B8:H8"/>
    <mergeCell ref="B37:H37"/>
    <mergeCell ref="B43:H43"/>
    <mergeCell ref="B44:H44"/>
    <mergeCell ref="B4:B5"/>
    <mergeCell ref="C4:C5"/>
    <mergeCell ref="D4:G4"/>
    <mergeCell ref="H4:H5"/>
    <mergeCell ref="B6:H6"/>
  </mergeCells>
  <pageMargins left="0.7" right="0.7" top="0.75" bottom="0.75" header="0.3" footer="0.3"/>
  <pageSetup paperSize="9" scale="50" fitToWidth="0"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6D4FF"/>
  </sheetPr>
  <dimension ref="B1:N43"/>
  <sheetViews>
    <sheetView showGridLines="0" workbookViewId="0"/>
  </sheetViews>
  <sheetFormatPr baseColWidth="10" defaultRowHeight="12.75" x14ac:dyDescent="0.2"/>
  <cols>
    <col min="1" max="1" width="2.5703125" customWidth="1"/>
    <col min="2" max="2" width="58.140625" customWidth="1"/>
    <col min="3" max="14" width="17.7109375" customWidth="1"/>
  </cols>
  <sheetData>
    <row r="1" spans="2:14" ht="18" x14ac:dyDescent="0.25">
      <c r="B1" s="3" t="s">
        <v>14</v>
      </c>
    </row>
    <row r="4" spans="2:14" x14ac:dyDescent="0.2">
      <c r="B4" s="36" t="s">
        <v>78</v>
      </c>
      <c r="C4" s="37" t="s">
        <v>352</v>
      </c>
      <c r="D4" s="37" t="s">
        <v>352</v>
      </c>
      <c r="E4" s="37" t="s">
        <v>352</v>
      </c>
      <c r="F4" s="37" t="s">
        <v>226</v>
      </c>
      <c r="G4" s="37" t="s">
        <v>226</v>
      </c>
      <c r="H4" s="37" t="s">
        <v>226</v>
      </c>
      <c r="I4" s="37" t="s">
        <v>227</v>
      </c>
      <c r="J4" s="37" t="s">
        <v>227</v>
      </c>
      <c r="K4" s="37" t="s">
        <v>227</v>
      </c>
      <c r="L4" s="37" t="s">
        <v>228</v>
      </c>
      <c r="M4" s="37" t="s">
        <v>228</v>
      </c>
      <c r="N4" s="37" t="s">
        <v>228</v>
      </c>
    </row>
    <row r="5" spans="2:14" x14ac:dyDescent="0.2">
      <c r="B5" s="36" t="s">
        <v>78</v>
      </c>
      <c r="C5" s="12" t="s">
        <v>46</v>
      </c>
      <c r="D5" s="12" t="s">
        <v>373</v>
      </c>
      <c r="E5" s="12" t="s">
        <v>374</v>
      </c>
      <c r="F5" s="12" t="s">
        <v>46</v>
      </c>
      <c r="G5" s="12" t="s">
        <v>373</v>
      </c>
      <c r="H5" s="12" t="s">
        <v>374</v>
      </c>
      <c r="I5" s="12" t="s">
        <v>46</v>
      </c>
      <c r="J5" s="12" t="s">
        <v>373</v>
      </c>
      <c r="K5" s="12" t="s">
        <v>374</v>
      </c>
      <c r="L5" s="12" t="s">
        <v>46</v>
      </c>
      <c r="M5" s="12" t="s">
        <v>373</v>
      </c>
      <c r="N5" s="12" t="s">
        <v>374</v>
      </c>
    </row>
    <row r="6" spans="2:14" x14ac:dyDescent="0.2">
      <c r="B6" s="38" t="s">
        <v>57</v>
      </c>
      <c r="C6" s="39"/>
      <c r="D6" s="39"/>
      <c r="E6" s="39"/>
      <c r="F6" s="39"/>
      <c r="G6" s="39"/>
      <c r="H6" s="39"/>
      <c r="I6" s="39"/>
      <c r="J6" s="39"/>
      <c r="K6" s="39"/>
      <c r="L6" s="39"/>
      <c r="M6" s="39"/>
      <c r="N6" s="39"/>
    </row>
    <row r="7" spans="2:14" x14ac:dyDescent="0.2">
      <c r="B7" s="16" t="s">
        <v>57</v>
      </c>
      <c r="C7" s="17">
        <v>7567</v>
      </c>
      <c r="D7" s="17">
        <v>5571</v>
      </c>
      <c r="E7" s="17">
        <v>1996</v>
      </c>
      <c r="F7" s="17">
        <v>2975</v>
      </c>
      <c r="G7" s="17">
        <v>2554</v>
      </c>
      <c r="H7" s="17">
        <v>421</v>
      </c>
      <c r="I7" s="17">
        <v>2810</v>
      </c>
      <c r="J7" s="17">
        <v>2125</v>
      </c>
      <c r="K7" s="17">
        <v>685</v>
      </c>
      <c r="L7" s="17">
        <v>1635</v>
      </c>
      <c r="M7" s="17">
        <v>851</v>
      </c>
      <c r="N7" s="17">
        <v>784</v>
      </c>
    </row>
    <row r="8" spans="2:14" x14ac:dyDescent="0.2">
      <c r="B8" s="38" t="s">
        <v>59</v>
      </c>
      <c r="C8" s="39"/>
      <c r="D8" s="39"/>
      <c r="E8" s="39"/>
      <c r="F8" s="39"/>
      <c r="G8" s="39"/>
      <c r="H8" s="39"/>
      <c r="I8" s="39"/>
      <c r="J8" s="39"/>
      <c r="K8" s="39"/>
      <c r="L8" s="39"/>
      <c r="M8" s="39"/>
      <c r="N8" s="39"/>
    </row>
    <row r="9" spans="2:14" x14ac:dyDescent="0.2">
      <c r="B9" s="16" t="s">
        <v>46</v>
      </c>
      <c r="C9" s="17">
        <v>7377</v>
      </c>
      <c r="D9" s="17">
        <v>5465</v>
      </c>
      <c r="E9" s="17">
        <v>1912</v>
      </c>
      <c r="F9" s="17">
        <v>2964</v>
      </c>
      <c r="G9" s="17">
        <v>2546</v>
      </c>
      <c r="H9" s="17">
        <v>418</v>
      </c>
      <c r="I9" s="17">
        <v>2712</v>
      </c>
      <c r="J9" s="17">
        <v>2060</v>
      </c>
      <c r="K9" s="17">
        <v>652</v>
      </c>
      <c r="L9" s="17">
        <v>1556</v>
      </c>
      <c r="M9" s="17">
        <v>818</v>
      </c>
      <c r="N9" s="17">
        <v>738</v>
      </c>
    </row>
    <row r="10" spans="2:14" x14ac:dyDescent="0.2">
      <c r="B10" s="16" t="s">
        <v>60</v>
      </c>
      <c r="C10" s="17">
        <v>1754</v>
      </c>
      <c r="D10" s="17">
        <v>1462</v>
      </c>
      <c r="E10" s="17">
        <v>292</v>
      </c>
      <c r="F10" s="17">
        <v>1649</v>
      </c>
      <c r="G10" s="17">
        <v>1393</v>
      </c>
      <c r="H10" s="17">
        <v>256</v>
      </c>
      <c r="I10" s="17">
        <v>105</v>
      </c>
      <c r="J10" s="17">
        <v>69</v>
      </c>
      <c r="K10" s="17">
        <v>36</v>
      </c>
      <c r="L10" s="17">
        <v>0</v>
      </c>
      <c r="M10" s="17">
        <v>0</v>
      </c>
      <c r="N10" s="17">
        <v>0</v>
      </c>
    </row>
    <row r="11" spans="2:14" x14ac:dyDescent="0.2">
      <c r="B11" s="13" t="s">
        <v>79</v>
      </c>
      <c r="C11" s="14">
        <v>1388</v>
      </c>
      <c r="D11" s="14">
        <v>1170</v>
      </c>
      <c r="E11" s="14">
        <v>218</v>
      </c>
      <c r="F11" s="14">
        <v>1386</v>
      </c>
      <c r="G11" s="14">
        <v>1169</v>
      </c>
      <c r="H11" s="14">
        <v>217</v>
      </c>
      <c r="I11" s="14">
        <v>2</v>
      </c>
      <c r="J11" s="14">
        <v>1</v>
      </c>
      <c r="K11" s="14">
        <v>1</v>
      </c>
      <c r="L11" s="14">
        <v>0</v>
      </c>
      <c r="M11" s="14">
        <v>0</v>
      </c>
      <c r="N11" s="14">
        <v>0</v>
      </c>
    </row>
    <row r="12" spans="2:14" x14ac:dyDescent="0.2">
      <c r="B12" s="13" t="s">
        <v>80</v>
      </c>
      <c r="C12" s="14">
        <v>366</v>
      </c>
      <c r="D12" s="14">
        <v>292</v>
      </c>
      <c r="E12" s="14">
        <v>74</v>
      </c>
      <c r="F12" s="14">
        <v>263</v>
      </c>
      <c r="G12" s="14">
        <v>224</v>
      </c>
      <c r="H12" s="14">
        <v>39</v>
      </c>
      <c r="I12" s="14">
        <v>103</v>
      </c>
      <c r="J12" s="14">
        <v>68</v>
      </c>
      <c r="K12" s="14">
        <v>35</v>
      </c>
      <c r="L12" s="14">
        <v>0</v>
      </c>
      <c r="M12" s="14">
        <v>0</v>
      </c>
      <c r="N12" s="14">
        <v>0</v>
      </c>
    </row>
    <row r="13" spans="2:14" x14ac:dyDescent="0.2">
      <c r="B13" s="16" t="s">
        <v>61</v>
      </c>
      <c r="C13" s="17">
        <v>217</v>
      </c>
      <c r="D13" s="17">
        <v>168</v>
      </c>
      <c r="E13" s="17">
        <v>49</v>
      </c>
      <c r="F13" s="17">
        <v>188</v>
      </c>
      <c r="G13" s="17">
        <v>150</v>
      </c>
      <c r="H13" s="17">
        <v>38</v>
      </c>
      <c r="I13" s="17">
        <v>28</v>
      </c>
      <c r="J13" s="17">
        <v>18</v>
      </c>
      <c r="K13" s="17">
        <v>10</v>
      </c>
      <c r="L13" s="17">
        <v>0</v>
      </c>
      <c r="M13" s="17">
        <v>0</v>
      </c>
      <c r="N13" s="17">
        <v>0</v>
      </c>
    </row>
    <row r="14" spans="2:14" x14ac:dyDescent="0.2">
      <c r="B14" s="13" t="s">
        <v>81</v>
      </c>
      <c r="C14" s="14">
        <v>171</v>
      </c>
      <c r="D14" s="14">
        <v>135</v>
      </c>
      <c r="E14" s="14">
        <v>36</v>
      </c>
      <c r="F14" s="14">
        <v>153</v>
      </c>
      <c r="G14" s="14">
        <v>122</v>
      </c>
      <c r="H14" s="14">
        <v>31</v>
      </c>
      <c r="I14" s="14">
        <v>17</v>
      </c>
      <c r="J14" s="14">
        <v>13</v>
      </c>
      <c r="K14" s="14">
        <v>4</v>
      </c>
      <c r="L14" s="14">
        <v>0</v>
      </c>
      <c r="M14" s="14">
        <v>0</v>
      </c>
      <c r="N14" s="14">
        <v>0</v>
      </c>
    </row>
    <row r="15" spans="2:14" x14ac:dyDescent="0.2">
      <c r="B15" s="13" t="s">
        <v>82</v>
      </c>
      <c r="C15" s="14">
        <v>46</v>
      </c>
      <c r="D15" s="14">
        <v>33</v>
      </c>
      <c r="E15" s="14">
        <v>13</v>
      </c>
      <c r="F15" s="14">
        <v>35</v>
      </c>
      <c r="G15" s="14">
        <v>28</v>
      </c>
      <c r="H15" s="14">
        <v>7</v>
      </c>
      <c r="I15" s="14">
        <v>11</v>
      </c>
      <c r="J15" s="14">
        <v>5</v>
      </c>
      <c r="K15" s="14">
        <v>6</v>
      </c>
      <c r="L15" s="14">
        <v>0</v>
      </c>
      <c r="M15" s="14">
        <v>0</v>
      </c>
      <c r="N15" s="14">
        <v>0</v>
      </c>
    </row>
    <row r="16" spans="2:14" x14ac:dyDescent="0.2">
      <c r="B16" s="16" t="s">
        <v>62</v>
      </c>
      <c r="C16" s="17">
        <v>4089</v>
      </c>
      <c r="D16" s="17">
        <v>3149</v>
      </c>
      <c r="E16" s="17">
        <v>940</v>
      </c>
      <c r="F16" s="17">
        <v>1000</v>
      </c>
      <c r="G16" s="17">
        <v>907</v>
      </c>
      <c r="H16" s="17">
        <v>93</v>
      </c>
      <c r="I16" s="17">
        <v>2023</v>
      </c>
      <c r="J16" s="17">
        <v>1630</v>
      </c>
      <c r="K16" s="17">
        <v>393</v>
      </c>
      <c r="L16" s="17">
        <v>1014</v>
      </c>
      <c r="M16" s="17">
        <v>589</v>
      </c>
      <c r="N16" s="17">
        <v>425</v>
      </c>
    </row>
    <row r="17" spans="2:14" x14ac:dyDescent="0.2">
      <c r="B17" s="13" t="s">
        <v>83</v>
      </c>
      <c r="C17" s="14">
        <v>522</v>
      </c>
      <c r="D17" s="14">
        <v>480</v>
      </c>
      <c r="E17" s="14">
        <v>42</v>
      </c>
      <c r="F17" s="14">
        <v>471</v>
      </c>
      <c r="G17" s="14">
        <v>438</v>
      </c>
      <c r="H17" s="14">
        <v>33</v>
      </c>
      <c r="I17" s="14">
        <v>51</v>
      </c>
      <c r="J17" s="14">
        <v>42</v>
      </c>
      <c r="K17" s="14">
        <v>9</v>
      </c>
      <c r="L17" s="14">
        <v>0</v>
      </c>
      <c r="M17" s="14">
        <v>0</v>
      </c>
      <c r="N17" s="14">
        <v>0</v>
      </c>
    </row>
    <row r="18" spans="2:14" x14ac:dyDescent="0.2">
      <c r="B18" s="13" t="s">
        <v>84</v>
      </c>
      <c r="C18" s="14">
        <v>3307</v>
      </c>
      <c r="D18" s="14">
        <v>2544</v>
      </c>
      <c r="E18" s="14">
        <v>763</v>
      </c>
      <c r="F18" s="14">
        <v>525</v>
      </c>
      <c r="G18" s="14">
        <v>467</v>
      </c>
      <c r="H18" s="14">
        <v>58</v>
      </c>
      <c r="I18" s="14">
        <v>1958</v>
      </c>
      <c r="J18" s="14">
        <v>1581</v>
      </c>
      <c r="K18" s="14">
        <v>377</v>
      </c>
      <c r="L18" s="14">
        <v>804</v>
      </c>
      <c r="M18" s="14">
        <v>486</v>
      </c>
      <c r="N18" s="14">
        <v>318</v>
      </c>
    </row>
    <row r="19" spans="2:14" x14ac:dyDescent="0.2">
      <c r="B19" s="13" t="s">
        <v>85</v>
      </c>
      <c r="C19" s="14">
        <v>232</v>
      </c>
      <c r="D19" s="14">
        <v>110</v>
      </c>
      <c r="E19" s="14">
        <v>122</v>
      </c>
      <c r="F19" s="14">
        <v>0</v>
      </c>
      <c r="G19" s="14">
        <v>0</v>
      </c>
      <c r="H19" s="14">
        <v>0</v>
      </c>
      <c r="I19" s="14">
        <v>7</v>
      </c>
      <c r="J19" s="14">
        <v>1</v>
      </c>
      <c r="K19" s="14">
        <v>6</v>
      </c>
      <c r="L19" s="14">
        <v>194</v>
      </c>
      <c r="M19" s="14">
        <v>96</v>
      </c>
      <c r="N19" s="14">
        <v>98</v>
      </c>
    </row>
    <row r="20" spans="2:14" x14ac:dyDescent="0.2">
      <c r="B20" s="13" t="s">
        <v>87</v>
      </c>
      <c r="C20" s="14">
        <v>28</v>
      </c>
      <c r="D20" s="14">
        <v>15</v>
      </c>
      <c r="E20" s="14">
        <v>13</v>
      </c>
      <c r="F20" s="14">
        <v>4</v>
      </c>
      <c r="G20" s="14">
        <v>2</v>
      </c>
      <c r="H20" s="14">
        <v>2</v>
      </c>
      <c r="I20" s="14">
        <v>7</v>
      </c>
      <c r="J20" s="14">
        <v>6</v>
      </c>
      <c r="K20" s="14">
        <v>1</v>
      </c>
      <c r="L20" s="14">
        <v>16</v>
      </c>
      <c r="M20" s="14">
        <v>7</v>
      </c>
      <c r="N20" s="14">
        <v>9</v>
      </c>
    </row>
    <row r="21" spans="2:14" x14ac:dyDescent="0.2">
      <c r="B21" s="16" t="s">
        <v>63</v>
      </c>
      <c r="C21" s="17">
        <v>974</v>
      </c>
      <c r="D21" s="17">
        <v>496</v>
      </c>
      <c r="E21" s="17">
        <v>478</v>
      </c>
      <c r="F21" s="17">
        <v>94</v>
      </c>
      <c r="G21" s="17">
        <v>72</v>
      </c>
      <c r="H21" s="17">
        <v>22</v>
      </c>
      <c r="I21" s="17">
        <v>419</v>
      </c>
      <c r="J21" s="17">
        <v>254</v>
      </c>
      <c r="K21" s="17">
        <v>165</v>
      </c>
      <c r="L21" s="17">
        <v>389</v>
      </c>
      <c r="M21" s="17">
        <v>158</v>
      </c>
      <c r="N21" s="17">
        <v>231</v>
      </c>
    </row>
    <row r="22" spans="2:14" x14ac:dyDescent="0.2">
      <c r="B22" s="13" t="s">
        <v>88</v>
      </c>
      <c r="C22" s="14">
        <v>759</v>
      </c>
      <c r="D22" s="14">
        <v>361</v>
      </c>
      <c r="E22" s="14">
        <v>398</v>
      </c>
      <c r="F22" s="14">
        <v>49</v>
      </c>
      <c r="G22" s="14">
        <v>31</v>
      </c>
      <c r="H22" s="14">
        <v>18</v>
      </c>
      <c r="I22" s="14">
        <v>312</v>
      </c>
      <c r="J22" s="14">
        <v>176</v>
      </c>
      <c r="K22" s="14">
        <v>136</v>
      </c>
      <c r="L22" s="14">
        <v>338</v>
      </c>
      <c r="M22" s="14">
        <v>143</v>
      </c>
      <c r="N22" s="14">
        <v>195</v>
      </c>
    </row>
    <row r="23" spans="2:14" x14ac:dyDescent="0.2">
      <c r="B23" s="13" t="s">
        <v>89</v>
      </c>
      <c r="C23" s="14">
        <v>29</v>
      </c>
      <c r="D23" s="14">
        <v>23</v>
      </c>
      <c r="E23" s="14">
        <v>6</v>
      </c>
      <c r="F23" s="14">
        <v>9</v>
      </c>
      <c r="G23" s="14">
        <v>8</v>
      </c>
      <c r="H23" s="14">
        <v>1</v>
      </c>
      <c r="I23" s="14">
        <v>17</v>
      </c>
      <c r="J23" s="14">
        <v>13</v>
      </c>
      <c r="K23" s="14">
        <v>4</v>
      </c>
      <c r="L23" s="14">
        <v>3</v>
      </c>
      <c r="M23" s="14">
        <v>2</v>
      </c>
      <c r="N23" s="14">
        <v>1</v>
      </c>
    </row>
    <row r="24" spans="2:14" x14ac:dyDescent="0.2">
      <c r="B24" s="13" t="s">
        <v>90</v>
      </c>
      <c r="C24" s="14">
        <v>58</v>
      </c>
      <c r="D24" s="14">
        <v>48</v>
      </c>
      <c r="E24" s="14">
        <v>10</v>
      </c>
      <c r="F24" s="14">
        <v>22</v>
      </c>
      <c r="G24" s="14">
        <v>20</v>
      </c>
      <c r="H24" s="14">
        <v>2</v>
      </c>
      <c r="I24" s="14">
        <v>31</v>
      </c>
      <c r="J24" s="14">
        <v>26</v>
      </c>
      <c r="K24" s="14">
        <v>5</v>
      </c>
      <c r="L24" s="14">
        <v>3</v>
      </c>
      <c r="M24" s="14">
        <v>2</v>
      </c>
      <c r="N24" s="14">
        <v>1</v>
      </c>
    </row>
    <row r="25" spans="2:14" x14ac:dyDescent="0.2">
      <c r="B25" s="13" t="s">
        <v>91</v>
      </c>
      <c r="C25" s="14">
        <v>4</v>
      </c>
      <c r="D25" s="14">
        <v>1</v>
      </c>
      <c r="E25" s="14">
        <v>3</v>
      </c>
      <c r="F25" s="14">
        <v>1</v>
      </c>
      <c r="G25" s="14">
        <v>1</v>
      </c>
      <c r="H25" s="14">
        <v>0</v>
      </c>
      <c r="I25" s="14">
        <v>0</v>
      </c>
      <c r="J25" s="14">
        <v>0</v>
      </c>
      <c r="K25" s="14">
        <v>0</v>
      </c>
      <c r="L25" s="14">
        <v>3</v>
      </c>
      <c r="M25" s="14">
        <v>0</v>
      </c>
      <c r="N25" s="14">
        <v>3</v>
      </c>
    </row>
    <row r="26" spans="2:14" x14ac:dyDescent="0.2">
      <c r="B26" s="13" t="s">
        <v>92</v>
      </c>
      <c r="C26" s="14">
        <v>68</v>
      </c>
      <c r="D26" s="14">
        <v>50</v>
      </c>
      <c r="E26" s="14">
        <v>18</v>
      </c>
      <c r="F26" s="14">
        <v>10</v>
      </c>
      <c r="G26" s="14">
        <v>10</v>
      </c>
      <c r="H26" s="14">
        <v>0</v>
      </c>
      <c r="I26" s="14">
        <v>46</v>
      </c>
      <c r="J26" s="14">
        <v>33</v>
      </c>
      <c r="K26" s="14">
        <v>13</v>
      </c>
      <c r="L26" s="14">
        <v>11</v>
      </c>
      <c r="M26" s="14">
        <v>7</v>
      </c>
      <c r="N26" s="14">
        <v>4</v>
      </c>
    </row>
    <row r="27" spans="2:14" x14ac:dyDescent="0.2">
      <c r="B27" s="13" t="s">
        <v>93</v>
      </c>
      <c r="C27" s="14">
        <v>53</v>
      </c>
      <c r="D27" s="14">
        <v>12</v>
      </c>
      <c r="E27" s="14">
        <v>41</v>
      </c>
      <c r="F27" s="14">
        <v>3</v>
      </c>
      <c r="G27" s="14">
        <v>2</v>
      </c>
      <c r="H27" s="14">
        <v>1</v>
      </c>
      <c r="I27" s="14">
        <v>13</v>
      </c>
      <c r="J27" s="14">
        <v>6</v>
      </c>
      <c r="K27" s="14">
        <v>7</v>
      </c>
      <c r="L27" s="14">
        <v>28</v>
      </c>
      <c r="M27" s="14">
        <v>3</v>
      </c>
      <c r="N27" s="14">
        <v>25</v>
      </c>
    </row>
    <row r="28" spans="2:14" x14ac:dyDescent="0.2">
      <c r="B28" s="13" t="s">
        <v>94</v>
      </c>
      <c r="C28" s="14">
        <v>3</v>
      </c>
      <c r="D28" s="14">
        <v>1</v>
      </c>
      <c r="E28" s="14">
        <v>2</v>
      </c>
      <c r="F28" s="14">
        <v>0</v>
      </c>
      <c r="G28" s="14">
        <v>0</v>
      </c>
      <c r="H28" s="14">
        <v>0</v>
      </c>
      <c r="I28" s="14">
        <v>0</v>
      </c>
      <c r="J28" s="14">
        <v>0</v>
      </c>
      <c r="K28" s="14">
        <v>0</v>
      </c>
      <c r="L28" s="14">
        <v>3</v>
      </c>
      <c r="M28" s="14">
        <v>1</v>
      </c>
      <c r="N28" s="14">
        <v>2</v>
      </c>
    </row>
    <row r="29" spans="2:14" x14ac:dyDescent="0.2">
      <c r="B29" s="16" t="s">
        <v>64</v>
      </c>
      <c r="C29" s="17">
        <v>130</v>
      </c>
      <c r="D29" s="17">
        <v>75</v>
      </c>
      <c r="E29" s="17">
        <v>55</v>
      </c>
      <c r="F29" s="17">
        <v>7</v>
      </c>
      <c r="G29" s="17">
        <v>6</v>
      </c>
      <c r="H29" s="17">
        <v>1</v>
      </c>
      <c r="I29" s="17">
        <v>45</v>
      </c>
      <c r="J29" s="17">
        <v>31</v>
      </c>
      <c r="K29" s="17">
        <v>14</v>
      </c>
      <c r="L29" s="17">
        <v>73</v>
      </c>
      <c r="M29" s="17">
        <v>33</v>
      </c>
      <c r="N29" s="17">
        <v>40</v>
      </c>
    </row>
    <row r="30" spans="2:14" x14ac:dyDescent="0.2">
      <c r="B30" s="13" t="s">
        <v>95</v>
      </c>
      <c r="C30" s="14">
        <v>126</v>
      </c>
      <c r="D30" s="14">
        <v>73</v>
      </c>
      <c r="E30" s="14">
        <v>53</v>
      </c>
      <c r="F30" s="14">
        <v>7</v>
      </c>
      <c r="G30" s="14">
        <v>6</v>
      </c>
      <c r="H30" s="14">
        <v>1</v>
      </c>
      <c r="I30" s="14">
        <v>44</v>
      </c>
      <c r="J30" s="14">
        <v>30</v>
      </c>
      <c r="K30" s="14">
        <v>14</v>
      </c>
      <c r="L30" s="14">
        <v>70</v>
      </c>
      <c r="M30" s="14">
        <v>32</v>
      </c>
      <c r="N30" s="14">
        <v>38</v>
      </c>
    </row>
    <row r="31" spans="2:14" x14ac:dyDescent="0.2">
      <c r="B31" s="13" t="s">
        <v>96</v>
      </c>
      <c r="C31" s="14">
        <v>4</v>
      </c>
      <c r="D31" s="14">
        <v>2</v>
      </c>
      <c r="E31" s="14">
        <v>2</v>
      </c>
      <c r="F31" s="14">
        <v>0</v>
      </c>
      <c r="G31" s="14">
        <v>0</v>
      </c>
      <c r="H31" s="14">
        <v>0</v>
      </c>
      <c r="I31" s="14">
        <v>1</v>
      </c>
      <c r="J31" s="14">
        <v>1</v>
      </c>
      <c r="K31" s="14">
        <v>0</v>
      </c>
      <c r="L31" s="14">
        <v>3</v>
      </c>
      <c r="M31" s="14">
        <v>1</v>
      </c>
      <c r="N31" s="14">
        <v>2</v>
      </c>
    </row>
    <row r="32" spans="2:14" x14ac:dyDescent="0.2">
      <c r="B32" s="16" t="s">
        <v>66</v>
      </c>
      <c r="C32" s="17">
        <v>213</v>
      </c>
      <c r="D32" s="17">
        <v>115</v>
      </c>
      <c r="E32" s="17">
        <v>98</v>
      </c>
      <c r="F32" s="17">
        <v>26</v>
      </c>
      <c r="G32" s="17">
        <v>18</v>
      </c>
      <c r="H32" s="17">
        <v>8</v>
      </c>
      <c r="I32" s="17">
        <v>92</v>
      </c>
      <c r="J32" s="17">
        <v>58</v>
      </c>
      <c r="K32" s="17">
        <v>34</v>
      </c>
      <c r="L32" s="17">
        <v>80</v>
      </c>
      <c r="M32" s="17">
        <v>38</v>
      </c>
      <c r="N32" s="17">
        <v>42</v>
      </c>
    </row>
    <row r="33" spans="2:14" x14ac:dyDescent="0.2">
      <c r="B33" s="13" t="s">
        <v>97</v>
      </c>
      <c r="C33" s="14">
        <v>23</v>
      </c>
      <c r="D33" s="14">
        <v>13</v>
      </c>
      <c r="E33" s="14">
        <v>10</v>
      </c>
      <c r="F33" s="14">
        <v>4</v>
      </c>
      <c r="G33" s="14">
        <v>2</v>
      </c>
      <c r="H33" s="14">
        <v>2</v>
      </c>
      <c r="I33" s="14">
        <v>4</v>
      </c>
      <c r="J33" s="14">
        <v>3</v>
      </c>
      <c r="K33" s="14">
        <v>1</v>
      </c>
      <c r="L33" s="14">
        <v>15</v>
      </c>
      <c r="M33" s="14">
        <v>8</v>
      </c>
      <c r="N33" s="14">
        <v>7</v>
      </c>
    </row>
    <row r="34" spans="2:14" x14ac:dyDescent="0.2">
      <c r="B34" s="13" t="s">
        <v>98</v>
      </c>
      <c r="C34" s="14">
        <v>123</v>
      </c>
      <c r="D34" s="14">
        <v>64</v>
      </c>
      <c r="E34" s="14">
        <v>59</v>
      </c>
      <c r="F34" s="14">
        <v>12</v>
      </c>
      <c r="G34" s="14">
        <v>8</v>
      </c>
      <c r="H34" s="14">
        <v>4</v>
      </c>
      <c r="I34" s="14">
        <v>57</v>
      </c>
      <c r="J34" s="14">
        <v>37</v>
      </c>
      <c r="K34" s="14">
        <v>20</v>
      </c>
      <c r="L34" s="14">
        <v>45</v>
      </c>
      <c r="M34" s="14">
        <v>19</v>
      </c>
      <c r="N34" s="14">
        <v>26</v>
      </c>
    </row>
    <row r="35" spans="2:14" x14ac:dyDescent="0.2">
      <c r="B35" s="13" t="s">
        <v>99</v>
      </c>
      <c r="C35" s="14">
        <v>52</v>
      </c>
      <c r="D35" s="14">
        <v>31</v>
      </c>
      <c r="E35" s="14">
        <v>21</v>
      </c>
      <c r="F35" s="14">
        <v>9</v>
      </c>
      <c r="G35" s="14">
        <v>8</v>
      </c>
      <c r="H35" s="14">
        <v>1</v>
      </c>
      <c r="I35" s="14">
        <v>26</v>
      </c>
      <c r="J35" s="14">
        <v>15</v>
      </c>
      <c r="K35" s="14">
        <v>11</v>
      </c>
      <c r="L35" s="14">
        <v>12</v>
      </c>
      <c r="M35" s="14">
        <v>7</v>
      </c>
      <c r="N35" s="14">
        <v>5</v>
      </c>
    </row>
    <row r="36" spans="2:14" x14ac:dyDescent="0.2">
      <c r="B36" s="13" t="s">
        <v>100</v>
      </c>
      <c r="C36" s="14">
        <v>15</v>
      </c>
      <c r="D36" s="14">
        <v>7</v>
      </c>
      <c r="E36" s="14">
        <v>8</v>
      </c>
      <c r="F36" s="14">
        <v>1</v>
      </c>
      <c r="G36" s="14">
        <v>0</v>
      </c>
      <c r="H36" s="14">
        <v>1</v>
      </c>
      <c r="I36" s="14">
        <v>5</v>
      </c>
      <c r="J36" s="14">
        <v>3</v>
      </c>
      <c r="K36" s="14">
        <v>2</v>
      </c>
      <c r="L36" s="14">
        <v>8</v>
      </c>
      <c r="M36" s="14">
        <v>4</v>
      </c>
      <c r="N36" s="14">
        <v>4</v>
      </c>
    </row>
    <row r="37" spans="2:14" x14ac:dyDescent="0.2">
      <c r="B37" s="38" t="s">
        <v>74</v>
      </c>
      <c r="C37" s="39"/>
      <c r="D37" s="39"/>
      <c r="E37" s="39"/>
      <c r="F37" s="39"/>
      <c r="G37" s="39"/>
      <c r="H37" s="39"/>
      <c r="I37" s="39"/>
      <c r="J37" s="39"/>
      <c r="K37" s="39"/>
      <c r="L37" s="39"/>
      <c r="M37" s="39"/>
      <c r="N37" s="39"/>
    </row>
    <row r="38" spans="2:14" x14ac:dyDescent="0.2">
      <c r="B38" s="16" t="s">
        <v>46</v>
      </c>
      <c r="C38" s="17">
        <v>190</v>
      </c>
      <c r="D38" s="17">
        <v>106</v>
      </c>
      <c r="E38" s="17">
        <v>84</v>
      </c>
      <c r="F38" s="17">
        <v>11</v>
      </c>
      <c r="G38" s="17">
        <v>8</v>
      </c>
      <c r="H38" s="17">
        <v>3</v>
      </c>
      <c r="I38" s="17">
        <v>98</v>
      </c>
      <c r="J38" s="17">
        <v>65</v>
      </c>
      <c r="K38" s="17">
        <v>33</v>
      </c>
      <c r="L38" s="17">
        <v>79</v>
      </c>
      <c r="M38" s="17">
        <v>33</v>
      </c>
      <c r="N38" s="17">
        <v>46</v>
      </c>
    </row>
    <row r="39" spans="2:14" x14ac:dyDescent="0.2">
      <c r="B39" s="13" t="s">
        <v>197</v>
      </c>
      <c r="C39" s="14">
        <v>134</v>
      </c>
      <c r="D39" s="14">
        <v>76</v>
      </c>
      <c r="E39" s="14">
        <v>58</v>
      </c>
      <c r="F39" s="14">
        <v>1</v>
      </c>
      <c r="G39" s="14">
        <v>1</v>
      </c>
      <c r="H39" s="14">
        <v>0</v>
      </c>
      <c r="I39" s="14">
        <v>79</v>
      </c>
      <c r="J39" s="14">
        <v>52</v>
      </c>
      <c r="K39" s="14">
        <v>27</v>
      </c>
      <c r="L39" s="14">
        <v>53</v>
      </c>
      <c r="M39" s="14">
        <v>23</v>
      </c>
      <c r="N39" s="14">
        <v>30</v>
      </c>
    </row>
    <row r="40" spans="2:14" x14ac:dyDescent="0.2">
      <c r="B40" s="13" t="s">
        <v>198</v>
      </c>
      <c r="C40" s="14">
        <v>14</v>
      </c>
      <c r="D40" s="14">
        <v>10</v>
      </c>
      <c r="E40" s="14">
        <v>4</v>
      </c>
      <c r="F40" s="14">
        <v>8</v>
      </c>
      <c r="G40" s="14">
        <v>6</v>
      </c>
      <c r="H40" s="14">
        <v>2</v>
      </c>
      <c r="I40" s="14">
        <v>5</v>
      </c>
      <c r="J40" s="14">
        <v>4</v>
      </c>
      <c r="K40" s="14">
        <v>1</v>
      </c>
      <c r="L40" s="14">
        <v>1</v>
      </c>
      <c r="M40" s="14">
        <v>0</v>
      </c>
      <c r="N40" s="14">
        <v>1</v>
      </c>
    </row>
    <row r="41" spans="2:14" x14ac:dyDescent="0.2">
      <c r="B41" s="22" t="s">
        <v>199</v>
      </c>
      <c r="C41" s="23">
        <v>42</v>
      </c>
      <c r="D41" s="23">
        <v>20</v>
      </c>
      <c r="E41" s="23">
        <v>22</v>
      </c>
      <c r="F41" s="23">
        <v>2</v>
      </c>
      <c r="G41" s="23">
        <v>1</v>
      </c>
      <c r="H41" s="23">
        <v>1</v>
      </c>
      <c r="I41" s="23">
        <v>14</v>
      </c>
      <c r="J41" s="23">
        <v>9</v>
      </c>
      <c r="K41" s="23">
        <v>5</v>
      </c>
      <c r="L41" s="23">
        <v>25</v>
      </c>
      <c r="M41" s="23">
        <v>10</v>
      </c>
      <c r="N41" s="23">
        <v>15</v>
      </c>
    </row>
    <row r="43" spans="2:14" x14ac:dyDescent="0.2">
      <c r="B43" s="41" t="s">
        <v>224</v>
      </c>
      <c r="C43" s="42"/>
      <c r="D43" s="42"/>
      <c r="E43" s="42"/>
      <c r="F43" s="42"/>
      <c r="G43" s="42"/>
      <c r="H43" s="42"/>
      <c r="I43" s="42"/>
      <c r="J43" s="42"/>
      <c r="K43" s="42"/>
      <c r="L43" s="42"/>
      <c r="M43" s="42"/>
      <c r="N43" s="42"/>
    </row>
  </sheetData>
  <mergeCells count="9">
    <mergeCell ref="B6:N6"/>
    <mergeCell ref="B8:N8"/>
    <mergeCell ref="B37:N37"/>
    <mergeCell ref="B43:N43"/>
    <mergeCell ref="B4:B5"/>
    <mergeCell ref="C4:E4"/>
    <mergeCell ref="F4:H4"/>
    <mergeCell ref="I4:K4"/>
    <mergeCell ref="L4:N4"/>
  </mergeCells>
  <pageMargins left="0.7" right="0.7" top="0.75" bottom="0.75" header="0.3" footer="0.3"/>
  <pageSetup paperSize="9" scale="50" fitToWidth="0" fitToHeight="0"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Inhaltsverzeichnis</vt:lpstr>
      <vt:lpstr>T1</vt:lpstr>
      <vt:lpstr>T2</vt:lpstr>
      <vt:lpstr>T3</vt:lpstr>
      <vt:lpstr>T4</vt:lpstr>
      <vt:lpstr>T5</vt:lpstr>
      <vt:lpstr>T6</vt:lpstr>
      <vt:lpstr>T7</vt:lpstr>
      <vt:lpstr>T8</vt:lpstr>
      <vt:lpstr>T9</vt:lpstr>
      <vt:lpstr>T10</vt:lpstr>
      <vt:lpstr>Erläuterungen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pbfa</dc:creator>
  <cp:lastModifiedBy>Bradanini Baur Piera  DFRSTAAG</cp:lastModifiedBy>
  <dcterms:created xsi:type="dcterms:W3CDTF">2026-07-07T12:26:42Z</dcterms:created>
  <dcterms:modified xsi:type="dcterms:W3CDTF">2026-08-04T12:28:43Z</dcterms:modified>
</cp:coreProperties>
</file>