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L:\R\stepI\scripts\4_E-Dossier\output\2024\"/>
    </mc:Choice>
  </mc:AlternateContent>
  <xr:revisionPtr revIDLastSave="0" documentId="13_ncr:1_{A0C5A58E-1EAC-47F3-8331-844380C4E8D2}" xr6:coauthVersionLast="47" xr6:coauthVersionMax="47" xr10:uidLastSave="{00000000-0000-0000-0000-000000000000}"/>
  <bookViews>
    <workbookView xWindow="-120" yWindow="-120" windowWidth="38640" windowHeight="21120" xr2:uid="{00000000-000D-0000-FFFF-FFFF00000000}"/>
  </bookViews>
  <sheets>
    <sheet name="Inhaltsverzeichnis" sheetId="1" r:id="rId1"/>
    <sheet name="T1" sheetId="2" r:id="rId2"/>
    <sheet name="T2" sheetId="3" r:id="rId3"/>
    <sheet name="T3" sheetId="4" r:id="rId4"/>
    <sheet name="T4" sheetId="5" r:id="rId5"/>
    <sheet name="T5" sheetId="6" r:id="rId6"/>
    <sheet name="T6" sheetId="7" r:id="rId7"/>
    <sheet name="T7" sheetId="8" r:id="rId8"/>
    <sheet name="T8" sheetId="9" r:id="rId9"/>
    <sheet name="T9" sheetId="10" r:id="rId10"/>
    <sheet name="T10" sheetId="11" r:id="rId11"/>
    <sheet name="T11" sheetId="12" r:id="rId12"/>
    <sheet name="Erläuterungen"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D28" i="1"/>
  <c r="B28" i="1"/>
  <c r="D26" i="1"/>
  <c r="B26" i="1"/>
  <c r="D24" i="1"/>
  <c r="B24" i="1"/>
  <c r="D23" i="1"/>
  <c r="B23" i="1"/>
  <c r="D22" i="1"/>
  <c r="B22" i="1"/>
  <c r="D21" i="1"/>
  <c r="B21" i="1"/>
  <c r="D20" i="1"/>
  <c r="B20" i="1"/>
  <c r="D19" i="1"/>
  <c r="B19" i="1"/>
  <c r="D18" i="1"/>
  <c r="B18" i="1"/>
  <c r="D17" i="1"/>
  <c r="B17" i="1"/>
  <c r="D16" i="1"/>
  <c r="B16" i="1"/>
</calcChain>
</file>

<file path=xl/sharedStrings.xml><?xml version="1.0" encoding="utf-8"?>
<sst xmlns="http://schemas.openxmlformats.org/spreadsheetml/2006/main" count="1642" uniqueCount="503">
  <si>
    <t>STEP I 2024</t>
  </si>
  <si>
    <t>Anschlusslösungen der Abgängerinnen und Abgänger der Sekundarstufe I</t>
  </si>
  <si>
    <t/>
  </si>
  <si>
    <t>Quelle: Statistik Aargau, 12. August 2024</t>
  </si>
  <si>
    <t>Tabellenverzeichnis</t>
  </si>
  <si>
    <t>Tabelle 1: Abgänger/-innen der Regel- und Sonderschule nach Oberstufentyp und Anschlusslösungsgruppe, 2024</t>
  </si>
  <si>
    <t>Tabelle 2: Abgänger/-innen der Regelschule nach Anschlusslösung, absolut und in Prozent, 2008–2024</t>
  </si>
  <si>
    <t>Tabelle 3: Abgänger/-innen der Regelschule nach Oberstufentyp und Anschlusslösung, 2024</t>
  </si>
  <si>
    <t>Tabelle 4: Abgänger/-innen der Regelschule nach Oberstufentyp mit Direktübertritt in die Sekundarstufe II, absolut und in Prozent, 2008–2024</t>
  </si>
  <si>
    <t>Tabelle 5: Abgänger/-innen der Regelschule nach Bezirk und Anschlusslösungsgruppe, 2024</t>
  </si>
  <si>
    <t>Tabelle 6: Abgänger/-innen der Regelschule nach Oberstufentyp, Geschlecht und Anschlusslösung, 2024</t>
  </si>
  <si>
    <t>Tabelle 7: Abgänger/-innen der Regelschule nach Altersklasse und Anschlusslösung, 2024</t>
  </si>
  <si>
    <t>Tabelle 8: Abgänger/-innen der Regelschule nach Oberstufentyp, Nationalität und Anschlusslösung, 2024</t>
  </si>
  <si>
    <t>Tabelle 9: Abgänger/-innen der Regelschule nach den meistvorkommenden Nationalitäten und Anschlusslösungsgruppe, 2024</t>
  </si>
  <si>
    <t>Tabelle 10: Abgänger/-innen der Sonderschule nach Anschlusslösungsgruppe, 2011–2024</t>
  </si>
  <si>
    <t>Tabelle 11: Abgänger/-innen der Privatschule nach Anschlusslösungsgruppe, 2012–2014</t>
  </si>
  <si>
    <t>Erläuterungen</t>
  </si>
  <si>
    <t>STEP I steht für den ersten grossen Schritt von der Sekundarstufe I in die Sekundarstufe II. Mit dieser Erhebung werden die Anschlusslösungen aller Lernenden der Abschlussklassen an den Aargauer Regel- und Sonderschulen erfasst. STEP I wird im Auftrag des Departements Bildung, Kultur und Sport (BKS) des Kantons Aargau durch Statistik Aargau durchgeführt. Es handelt sich um eine jährliche Erhebung, die jeweils kurz vor den Sommerferien (Mitte Juni) stattfindet. 2010 bzw. 2011 wurden auch die stationären Sonderschulen und Tagessonderschulen sowie die Heilpädagogischen Schulen in STEP I integriert. Für die Jahre 2012, 2013 und 2014 kamen noch die Privatschulen hinzu und per 2015 wurde auf diesen Bereich verzichtet. Die Teilnahme der Schulen an der Erhebung STEP I ist verpflichtend (SAR 421.313). Die Eingabe der Anschlusslösungen erfolgt durch die Lehrpersonen, Schulleitungen oder Schulsekretariate über eine eigens dafür eingerichtete Website mit vorbereiteten Lernendenlisten.</t>
  </si>
  <si>
    <r>
      <rPr>
        <b/>
        <sz val="10"/>
        <rFont val="Arial"/>
      </rPr>
      <t>Bildungsmöglichkeiten Sekundarstufe I</t>
    </r>
    <r>
      <rPr>
        <sz val="10"/>
        <color rgb="FF000000"/>
        <rFont val="Arial"/>
      </rPr>
      <t/>
    </r>
  </si>
  <si>
    <t>Der überwiegende Teil der Aargauer Jugendlichen im 3. Zyklus (ehemals Oberstufe genannt) besucht die Regelschule, die auf drei Anspruchsniveaus geführt wird: Bezirks-, Sekundar- und Realschule. Weiter existieren im Kanton Aargau im Rahmen der Regelschule auch Sonderklassen. An einzelnen Schulen gibt es Kleinklassen (KK) zur Förderung von Kindern und Jugendlichen mit Lernschwierigkeiten. Die Lernenden werden durch eine heilpädagogisch ausgebildete Lehrperson im Lernen unterstützt und die Lernendenzahl ist kleiner als einer Regelklasse. Das Werkjahr (WJ) nimmt praktisch begabte Schülerinnen und Schüler aus der Kleinklasse oder Realschule auf. Sie werden dabei unterstützt, eine für sie geeignete Berufsausbildung oder Berufstätigkeit zu finden. Das Berufswahljahr (BWJ) eignet sich für Lernende, die beim Entscheid für einen Beruf und bei der Lehrstellensuche intensive Unterstützung brauchen. Es steht den Schülerinnen und Schülern aller drei Oberstufentypen offen. Die Integrations- und Berufsfindungsklasse (IBK) richtet sich an spät immigrierte Jugendliche, die seit maximal zwei Jahren in der Schweiz sind. Ziel der IBK ist es, die berufliche und soziale Integration dieser Jugendlichen zu erleichtern. Schülerinnen und Schüler können an der IBK ihre Kenntnisse in Deutsch und den allgemeinbildenden Fächern vertiefen. Sie werden zudem intensiv auf eine berufliche Ausbildung oder eine Berufstätigkeit vorbereitet. Für Kinder und Jugendliche mit Behinderungen, bei denen die Voraussetzungen für eine Förderung in der Regelschule nicht erfüllt sind, stehen vom Kanton anerkannte, auf verschiedene Behinderungsarten spezialisierte Sonderschulen zur Verfügung. Als Sonderschulen gelten Tagessonderschulen. Dazu gehören auch Sonderkindergärten und Sprachheilkindergärten, sowie stationäre Sonderschulen (Schulheime). Die anerkannten Sonderschulen sind Teil der Aargauer Volksschule und gehören zum öffentlichen Schulangebot.</t>
  </si>
  <si>
    <r>
      <rPr>
        <b/>
        <sz val="10"/>
        <rFont val="Arial"/>
      </rPr>
      <t>Mögliche Anschlusslösungen nach der Sekundarstufe I</t>
    </r>
    <r>
      <rPr>
        <sz val="10"/>
        <color rgb="FF000000"/>
        <rFont val="Arial"/>
      </rPr>
      <t/>
    </r>
  </si>
  <si>
    <t>Im Anschluss an die Volksschule eröffnet sich den Schulabgängerinnen und -abgängern eine breite Palette an möglichen Bildungswegen.</t>
  </si>
  <si>
    <r>
      <rPr>
        <b/>
        <sz val="10"/>
        <rFont val="Arial"/>
      </rPr>
      <t>Sekundarstufe II – Allgemeinbildende Schulen</t>
    </r>
    <r>
      <rPr>
        <sz val="10"/>
        <color rgb="FF000000"/>
        <rFont val="Arial"/>
      </rPr>
      <t/>
    </r>
  </si>
  <si>
    <t>Eine allgemeinbildende Funktion erfüllen die Gymnasien, die mit einer breiten Fächerpalette den Zugang an Universitäten und zum Teil auch an Fachhochschulen eröffnen. Ebenfalls allgemeinbildend sind die Fachmittelschulen (FMS), an denen Jugendliche auf weiterführende Ausbildungen in den Berufsfeldern Pädagogik, Gestaltung, Gesundheit, Soziale Arbeit und Kommunikation vorbereitet werden und die Fachmaturität erlangen können.</t>
  </si>
  <si>
    <r>
      <rPr>
        <b/>
        <sz val="10"/>
        <rFont val="Arial"/>
      </rPr>
      <t>Sekundarstufe II – Berufliche Grundbildung: Vollzeitschulen</t>
    </r>
    <r>
      <rPr>
        <sz val="10"/>
        <color rgb="FF000000"/>
        <rFont val="Arial"/>
      </rPr>
      <t/>
    </r>
  </si>
  <si>
    <t>Berufliche Vollzeitschulen sind im Kanton Aargau an den Mittelschulen angesiedelt. Die Wirtschaftsmittelschule (WMS) verbindet eine vertiefte Allgemeinbildung mit beruflicher Bildung und führt zu einem Eidgenössischen Fähigkeitszeugnis (EFZ) mit kaufmännischer Berufsmaturität. Hinzu kommt die Informatikmittelschule (IMS). Ihre Absolventinnen und Absolventen erlangen ein EFZ als Informatikerin/Informatiker sowie eine kaufmännische Berufsmaturität.</t>
  </si>
  <si>
    <r>
      <rPr>
        <b/>
        <sz val="10"/>
        <rFont val="Arial"/>
      </rPr>
      <t>Sekundarstufe II – Berufliche Grundbildung: Duale Berufsbildung</t>
    </r>
    <r>
      <rPr>
        <sz val="10"/>
        <color rgb="FF000000"/>
        <rFont val="Arial"/>
      </rPr>
      <t/>
    </r>
  </si>
  <si>
    <t>Die berufliche Grundbildung ist die Ausbildung, die in Lehrbetrieben, Berufsfachschulen und überbetrieblichen Kursen absolviert wird. Sie dauert je nach Abschluss zwei bis vier Jahre. Es gibt zwei Bildungsabschlüsse, die mit einer beruflichen Grundbildung erworben werden können. (I) Das Eidgenössisches Fähigkeitszeugnis (3- oder 4-jährige Grundbildung): In der drei- oder vierjährigen beruflichen Grundbildung werden Qualifikationen erworben, die zum Ausüben des entsprechenden Berufs befähigen. Sie führt zum Eidgenössischen Fähigkeitszeugnis (EFZ) und ermöglicht den Zugang zur höheren Berufsbildung. (II) Das Eidgenössisches Berufsattest (2-jährige Grundbildung): Die zweijährige berufliche Grundbildung führt praktisch begabte Jugendliche zum Eidgenössischen Berufsattest (EBA) mit einem eigenständigen Berufsprofil. Nach einem EBA ist der Zugang zu einem EFZ möglich.</t>
  </si>
  <si>
    <r>
      <rPr>
        <b/>
        <sz val="10"/>
        <rFont val="Arial"/>
      </rPr>
      <t>Brückenangebot, Zwischenlösung</t>
    </r>
    <r>
      <rPr>
        <sz val="10"/>
        <color rgb="FF000000"/>
        <rFont val="Arial"/>
      </rPr>
      <t/>
    </r>
  </si>
  <si>
    <t>Die Kantonale Schule für Berufsbildung umfasst alle öffentlichen Brückenangebote im Kanton Aargau. Sie bietet rein schulische Angebote sowie kombinierte Lehrgänge mit Praktika an. Neben diesen öffentlichen Brückenangeboten gibt es einige private Brückenangebote, die auf eine Mittelschule oder auf eine Berufslehre vorbereiten. Zu den Zwischenlösungen zählen auch die Sprachaufenthalte und die gestalterischen Vorkurse. Das Brückenjahr Landenhof ist ausschliesslich ein Angebot für Hörbehinderte. Das Berufswahljahr der Zentren Körperbehinderte Aargau (ZEKA) richtet sich an körperbehinderte und normal bildungsfähige sowie lernbehinderte Jugendliche. Wer keine Lehrstelle gefunden hat, kann auch auf die Motivationssemester SEMO des Amts für Wirtschaft und Arbeit zurückgreifen. Die SEMO beinhalten interne und externe Arbeitseinsätze begleitet von persönlichkeitsorientierten und fachlichen Kursen. Als weitere Brückenangebote stehen den Abgängerinnen und Abgängern von Sonderschulen regionale HPS-Werkstufen sowie Jugendheime mit Brückenschuljahr oder Berufsvorbereitung zur Verfügung.</t>
  </si>
  <si>
    <r>
      <rPr>
        <b/>
        <sz val="10"/>
        <rFont val="Arial"/>
      </rPr>
      <t>Praktikum, Erwerbsarbeit, Beschäftigung</t>
    </r>
    <r>
      <rPr>
        <sz val="10"/>
        <color rgb="FF000000"/>
        <rFont val="Arial"/>
      </rPr>
      <t/>
    </r>
  </si>
  <si>
    <t>Einige Schulabgängerinnen und -abgänger steigen direkt in ein Praktikum oder in eine Erwerbstätigkeit ohne entsprechende Berufsausbildung ein. Auch bei Abgängerinnen oder Abgängern von Sonderschulen kommt es vor, dass sie direkt in eine Beschäftigung in einer Erwachseneneinrichtung übertreten.</t>
  </si>
  <si>
    <r>
      <rPr>
        <b/>
        <sz val="10"/>
        <rFont val="Arial"/>
      </rPr>
      <t>Ohne Anschlusslösung</t>
    </r>
    <r>
      <rPr>
        <sz val="10"/>
        <color rgb="FF000000"/>
        <rFont val="Arial"/>
      </rPr>
      <t/>
    </r>
  </si>
  <si>
    <t>Als kritische Gruppe gelten jene Jugendlichen, die kurz vor Beginn der Sommerferien noch keine Anschlusslösung gefunden haben. Unterschieden wird dabei zwischen Jugendlichen, die bei einer Berufsberatung angemeldet sind, und solchen, die sich (noch) nicht bei einer Beratungsstelle gemeldet haben. Etliche Lehrverträgen werden jedoch erst in den Sommermonaten vergeben. Es ist also davon auszugehen, dass ein Teil der Abgängerinnen und Abgänger, die zum Befragungszeitpunkt Mitte Juni (noch) keine Anschlusslösung vorweisen können, bis August noch eine Lehrstelle finden.</t>
  </si>
  <si>
    <r>
      <rPr>
        <b/>
        <sz val="10"/>
        <rFont val="Arial"/>
      </rPr>
      <t>Zentrale Anlaufstelle 'Wegweiser'</t>
    </r>
    <r>
      <rPr>
        <sz val="10"/>
        <color rgb="FF000000"/>
        <rFont val="Arial"/>
      </rPr>
      <t/>
    </r>
  </si>
  <si>
    <t>Die zentrale Anlaufstelle 'Wegweiser' bietet Zugang zu öffentlichen Zwischenlösungen und Brückenangeboten, wenn nach der obligatorischen Schulzeit oder nach einem Lehrabbruch keine Anschlusslösung vorhanden ist.</t>
  </si>
  <si>
    <t>Das bis im Jahr 2023 aufgeführte 'Team 1155' ist ein nachgelagertes Angebot, welches jugendliche Personen in komplexen Situationen nach der obligatorischen Schulzeit am Übergang in die Berufsbildung und während der Ausbildung unterstützt.</t>
  </si>
  <si>
    <r>
      <rPr>
        <b/>
        <sz val="10"/>
        <rFont val="Arial"/>
      </rPr>
      <t>Verbleib in der Volksschule</t>
    </r>
    <r>
      <rPr>
        <sz val="10"/>
        <color rgb="FF000000"/>
        <rFont val="Arial"/>
      </rPr>
      <t/>
    </r>
  </si>
  <si>
    <t>Seit August 2010 kann das Abschlussjahr nur noch in Ausnahmefällen repetiert werden. Unterschieden wird zwischen Repetition mit und ohne Schultypenwechsel. Es ist auch möglich, nach dem 9. Schuljahr in die Sonderklassen Werkjahr (WJ), Berufswahljahr (BWJ) oder Integrations- und Berufsfindungsklasse (IBK) einzutreten. Diese Sonderklassen werden nur im Abschlussjahr der Volksschule geführt. Abgängerinnen und Abgänger von Sonderschulen haben die Option, das Abschlussjahr an der Sonderschule – mit oder ohne Schultypenwechsel oder mit Wechsel ins Werkjahr oder Berufswahljahr – zu wiederholen oder für die Repetition des Abschlussjahrs in eine Regelklasse zu wechseln.</t>
  </si>
  <si>
    <r>
      <rPr>
        <b/>
        <sz val="10"/>
        <rFont val="Arial"/>
      </rPr>
      <t>Direktübertritt</t>
    </r>
    <r>
      <rPr>
        <sz val="10"/>
        <color rgb="FF000000"/>
        <rFont val="Arial"/>
      </rPr>
      <t/>
    </r>
  </si>
  <si>
    <t>Der Übertritt von der obligatorischen Schule (Sekundarstufe I) in die Sekundarstufe II wird Direktübertritt genannt.</t>
  </si>
  <si>
    <t>Anschlusslösungsgruppe</t>
  </si>
  <si>
    <t>Total</t>
  </si>
  <si>
    <t>Regelschule</t>
  </si>
  <si>
    <t>Sonder-
schule</t>
  </si>
  <si>
    <t>absolut</t>
  </si>
  <si>
    <t>in Prozent</t>
  </si>
  <si>
    <t>Bezirks-
schule</t>
  </si>
  <si>
    <t>Sekundar-
schule</t>
  </si>
  <si>
    <t>Real-
schule</t>
  </si>
  <si>
    <t>Klein-
klasse</t>
  </si>
  <si>
    <t>Werkjahr</t>
  </si>
  <si>
    <t>Berufs-
wahljahr</t>
  </si>
  <si>
    <t>Inte-
grations-
und
Berufs-
findungs-
klasse</t>
  </si>
  <si>
    <t>Total Schüler/-innen im Abschlussjahr</t>
  </si>
  <si>
    <t>...</t>
  </si>
  <si>
    <t>Abgänger/-innen</t>
  </si>
  <si>
    <t>Allgemeinbildende Schulen</t>
  </si>
  <si>
    <t>Berufliche Grundbildung: Vollzeitschulen</t>
  </si>
  <si>
    <t>Berufliche Grundbildung: Duale Berufsbildung</t>
  </si>
  <si>
    <t>Brückenangebot/Zwischenlösung</t>
  </si>
  <si>
    <t>Praktikum/Erwerbsarbeit</t>
  </si>
  <si>
    <t>Ausserkantonale Anschlusslösung¹</t>
  </si>
  <si>
    <t>Ohne Anschlusslösung</t>
  </si>
  <si>
    <t>100,0</t>
  </si>
  <si>
    <t>23,3</t>
  </si>
  <si>
    <t>2,6</t>
  </si>
  <si>
    <t>57,4</t>
  </si>
  <si>
    <t>12,8</t>
  </si>
  <si>
    <t>2,0</t>
  </si>
  <si>
    <t>0,1</t>
  </si>
  <si>
    <t>1,7</t>
  </si>
  <si>
    <t>Verbleibende in der Volksschule</t>
  </si>
  <si>
    <t>1) Die Kategorie Ausserkantonale Anschlusslösung wird einzig bei den Sonderschulen erhoben.</t>
  </si>
  <si>
    <t>... Drei Punkte bedeuten, dass die Zahl nicht erhältlich ist.</t>
  </si>
  <si>
    <t>Anschlusslösung</t>
  </si>
  <si>
    <t>Gymnasium</t>
  </si>
  <si>
    <t>Fachmittelschule (FMS)</t>
  </si>
  <si>
    <t>Wirtschaftsmittelschule (WMS)</t>
  </si>
  <si>
    <t>Informatikmittelschule (IMS)</t>
  </si>
  <si>
    <t>Eidg. Fähigkeitszeugnis mit Berufsmaturität</t>
  </si>
  <si>
    <t>Eidg. Fähigkeitszeugnis</t>
  </si>
  <si>
    <t>Eidg. Berufsattest</t>
  </si>
  <si>
    <t>Anlehrausweis</t>
  </si>
  <si>
    <t>Praktische Ausbildung nach INSOS</t>
  </si>
  <si>
    <t>Kantonale Schule für Berufsbildung</t>
  </si>
  <si>
    <t>Gestalterischer Vorkurs (öffentlich/privat)</t>
  </si>
  <si>
    <t>Sprachaufenthalt</t>
  </si>
  <si>
    <t>Brückenjahr Landenhof, ZEKA</t>
  </si>
  <si>
    <t>Privates Angebot (Bspw. Nowesa)</t>
  </si>
  <si>
    <t>Motivationssemester (SEMO)</t>
  </si>
  <si>
    <t>Regionale HPS-Werkstufe</t>
  </si>
  <si>
    <t>Praktikum, firmenspezifische Berufseinführung</t>
  </si>
  <si>
    <t>Erwerbsarbeit ohne Ausbildung</t>
  </si>
  <si>
    <t>Bei Berufsberatung ask! gemeldet</t>
  </si>
  <si>
    <t>Bei zentralen Anlaufstelle 'Wegweiser' angemeldet</t>
  </si>
  <si>
    <t>Nicht bei zentralen Anlaufstelle 'Wegweiser' angemeldet</t>
  </si>
  <si>
    <t>17,7</t>
  </si>
  <si>
    <t>14,3</t>
  </si>
  <si>
    <t>3,4</t>
  </si>
  <si>
    <t>2,5</t>
  </si>
  <si>
    <t>56,3</t>
  </si>
  <si>
    <t>7,8</t>
  </si>
  <si>
    <t>45,7</t>
  </si>
  <si>
    <t>0,8</t>
  </si>
  <si>
    <t>19,1</t>
  </si>
  <si>
    <t>14,0</t>
  </si>
  <si>
    <t>0,4</t>
  </si>
  <si>
    <t>1,6</t>
  </si>
  <si>
    <t>2,9</t>
  </si>
  <si>
    <t>2,4</t>
  </si>
  <si>
    <t>1,2</t>
  </si>
  <si>
    <t>19,4</t>
  </si>
  <si>
    <t>15,9</t>
  </si>
  <si>
    <t>3,6</t>
  </si>
  <si>
    <t>2,7</t>
  </si>
  <si>
    <t>2,3</t>
  </si>
  <si>
    <t>9,6</t>
  </si>
  <si>
    <t>43,5</t>
  </si>
  <si>
    <t>3,7</t>
  </si>
  <si>
    <t>0,6</t>
  </si>
  <si>
    <t>15,1</t>
  </si>
  <si>
    <t>11,0</t>
  </si>
  <si>
    <t>0,3</t>
  </si>
  <si>
    <t>1,8</t>
  </si>
  <si>
    <t>0,0</t>
  </si>
  <si>
    <t>3,2</t>
  </si>
  <si>
    <t>0,5</t>
  </si>
  <si>
    <t>2,2</t>
  </si>
  <si>
    <t>1,1</t>
  </si>
  <si>
    <t>1,0</t>
  </si>
  <si>
    <t>21,2</t>
  </si>
  <si>
    <t>17,6</t>
  </si>
  <si>
    <t>57,2</t>
  </si>
  <si>
    <t>8,7</t>
  </si>
  <si>
    <t>45,8</t>
  </si>
  <si>
    <t>13,5</t>
  </si>
  <si>
    <t>0,7</t>
  </si>
  <si>
    <t>0,9</t>
  </si>
  <si>
    <t>21,6</t>
  </si>
  <si>
    <t>17,5</t>
  </si>
  <si>
    <t>4,1</t>
  </si>
  <si>
    <t>2,1</t>
  </si>
  <si>
    <t>57,3</t>
  </si>
  <si>
    <t>9,5</t>
  </si>
  <si>
    <t>44,7</t>
  </si>
  <si>
    <t>13,9</t>
  </si>
  <si>
    <t>10,4</t>
  </si>
  <si>
    <t>1,5</t>
  </si>
  <si>
    <t>1,4</t>
  </si>
  <si>
    <t>0,2</t>
  </si>
  <si>
    <t>2,8</t>
  </si>
  <si>
    <t>1,9</t>
  </si>
  <si>
    <t>22,4</t>
  </si>
  <si>
    <t>18,2</t>
  </si>
  <si>
    <t>4,2</t>
  </si>
  <si>
    <t>56,8</t>
  </si>
  <si>
    <t>9,9</t>
  </si>
  <si>
    <t>44,6</t>
  </si>
  <si>
    <t>13,4</t>
  </si>
  <si>
    <t>9,7</t>
  </si>
  <si>
    <t>3,0</t>
  </si>
  <si>
    <t>22,2</t>
  </si>
  <si>
    <t>18,4</t>
  </si>
  <si>
    <t>3,8</t>
  </si>
  <si>
    <t>56,9</t>
  </si>
  <si>
    <t>10,1</t>
  </si>
  <si>
    <t>44,2</t>
  </si>
  <si>
    <t>13,7</t>
  </si>
  <si>
    <t>22,7</t>
  </si>
  <si>
    <t>18,5</t>
  </si>
  <si>
    <t>57,5</t>
  </si>
  <si>
    <t>44,1</t>
  </si>
  <si>
    <t>3,1</t>
  </si>
  <si>
    <t>1,3</t>
  </si>
  <si>
    <t>21,9</t>
  </si>
  <si>
    <t>18,3</t>
  </si>
  <si>
    <t>58,0</t>
  </si>
  <si>
    <t>45,1</t>
  </si>
  <si>
    <t>3,3</t>
  </si>
  <si>
    <t>9,1</t>
  </si>
  <si>
    <t>3,9</t>
  </si>
  <si>
    <t>58,1</t>
  </si>
  <si>
    <t>9,3</t>
  </si>
  <si>
    <t>45,6</t>
  </si>
  <si>
    <t>12,7</t>
  </si>
  <si>
    <t>9,2</t>
  </si>
  <si>
    <t>22,1</t>
  </si>
  <si>
    <t>18,0</t>
  </si>
  <si>
    <t>59,5</t>
  </si>
  <si>
    <t>13,1</t>
  </si>
  <si>
    <t>9,8</t>
  </si>
  <si>
    <t>24,0</t>
  </si>
  <si>
    <t>19,6</t>
  </si>
  <si>
    <t>4,4</t>
  </si>
  <si>
    <t>56,6</t>
  </si>
  <si>
    <t>8,6</t>
  </si>
  <si>
    <t>44,4</t>
  </si>
  <si>
    <t>3,5</t>
  </si>
  <si>
    <t>12,9</t>
  </si>
  <si>
    <t>24,2</t>
  </si>
  <si>
    <t>20,0</t>
  </si>
  <si>
    <t>56,7</t>
  </si>
  <si>
    <t>8,3</t>
  </si>
  <si>
    <t>44,8</t>
  </si>
  <si>
    <t>23,7</t>
  </si>
  <si>
    <t>19,8</t>
  </si>
  <si>
    <t>8,8</t>
  </si>
  <si>
    <t>43,9</t>
  </si>
  <si>
    <t>14,8</t>
  </si>
  <si>
    <t>11,6</t>
  </si>
  <si>
    <t>23,5</t>
  </si>
  <si>
    <t>4,3</t>
  </si>
  <si>
    <t>8,4</t>
  </si>
  <si>
    <t>13,8</t>
  </si>
  <si>
    <t>25,1</t>
  </si>
  <si>
    <t>20,3</t>
  </si>
  <si>
    <t>4,7</t>
  </si>
  <si>
    <t>56,2</t>
  </si>
  <si>
    <t>23,8</t>
  </si>
  <si>
    <t>19,3</t>
  </si>
  <si>
    <t>4,5</t>
  </si>
  <si>
    <t>58,4</t>
  </si>
  <si>
    <t>8,0</t>
  </si>
  <si>
    <t>46,7</t>
  </si>
  <si>
    <t>12,6</t>
  </si>
  <si>
    <t>57,6</t>
  </si>
  <si>
    <t>7,4</t>
  </si>
  <si>
    <t>46,6</t>
  </si>
  <si>
    <t>12,4</t>
  </si>
  <si>
    <t>Repetition mit Schultypenwechsel</t>
  </si>
  <si>
    <t>Repetition ohne Schultypenwechsel</t>
  </si>
  <si>
    <t>Werkjahr, Berufswahljahr, Integrations- und Berufsfindungsklasse</t>
  </si>
  <si>
    <t>42,6</t>
  </si>
  <si>
    <t>48,1</t>
  </si>
  <si>
    <t>9,4</t>
  </si>
  <si>
    <t>47,7</t>
  </si>
  <si>
    <t>35,4</t>
  </si>
  <si>
    <t>16,9</t>
  </si>
  <si>
    <t>45,0</t>
  </si>
  <si>
    <t>29,3</t>
  </si>
  <si>
    <t>25,7</t>
  </si>
  <si>
    <t>69,2</t>
  </si>
  <si>
    <t>16,8</t>
  </si>
  <si>
    <t>75,3</t>
  </si>
  <si>
    <t>15,4</t>
  </si>
  <si>
    <t>74,0</t>
  </si>
  <si>
    <t>13,6</t>
  </si>
  <si>
    <t>67,3</t>
  </si>
  <si>
    <t>10,7</t>
  </si>
  <si>
    <t>22,0</t>
  </si>
  <si>
    <t>77,0</t>
  </si>
  <si>
    <t>6,6</t>
  </si>
  <si>
    <t>16,4</t>
  </si>
  <si>
    <t>78,4</t>
  </si>
  <si>
    <t>8,9</t>
  </si>
  <si>
    <t>14,1</t>
  </si>
  <si>
    <t>69,4</t>
  </si>
  <si>
    <t>8,1</t>
  </si>
  <si>
    <t>22,5</t>
  </si>
  <si>
    <t>65,1</t>
  </si>
  <si>
    <t>7,2</t>
  </si>
  <si>
    <t>27,8</t>
  </si>
  <si>
    <t>5,5</t>
  </si>
  <si>
    <t>20,5</t>
  </si>
  <si>
    <t>77,8</t>
  </si>
  <si>
    <t>10,8</t>
  </si>
  <si>
    <t>11,3</t>
  </si>
  <si>
    <t>65,8</t>
  </si>
  <si>
    <t>80,9</t>
  </si>
  <si>
    <t>Jahr</t>
  </si>
  <si>
    <t>Bezirksschule</t>
  </si>
  <si>
    <t>Sekundarschule</t>
  </si>
  <si>
    <t>Realschule</t>
  </si>
  <si>
    <t>Kleinklasse</t>
  </si>
  <si>
    <t>Berufswahljahr</t>
  </si>
  <si>
    <t>Integrations und
Berufsfindungsklasse</t>
  </si>
  <si>
    <t>Direktübertritte</t>
  </si>
  <si>
    <t>93,9</t>
  </si>
  <si>
    <t>95,2</t>
  </si>
  <si>
    <t>95,1</t>
  </si>
  <si>
    <t>93,7</t>
  </si>
  <si>
    <t>95,6</t>
  </si>
  <si>
    <t>95,7</t>
  </si>
  <si>
    <t>96,0</t>
  </si>
  <si>
    <t>96,1</t>
  </si>
  <si>
    <t>95,8</t>
  </si>
  <si>
    <t>96,2</t>
  </si>
  <si>
    <t>96,5</t>
  </si>
  <si>
    <t>96,6</t>
  </si>
  <si>
    <t>95,5</t>
  </si>
  <si>
    <t>95,3</t>
  </si>
  <si>
    <t>73,6</t>
  </si>
  <si>
    <t>76,3</t>
  </si>
  <si>
    <t>78,2</t>
  </si>
  <si>
    <t>79,4</t>
  </si>
  <si>
    <t>78,6</t>
  </si>
  <si>
    <t>77,6</t>
  </si>
  <si>
    <t>78,8</t>
  </si>
  <si>
    <t>78,5</t>
  </si>
  <si>
    <t>78,0</t>
  </si>
  <si>
    <t>81,0</t>
  </si>
  <si>
    <t>78,7</t>
  </si>
  <si>
    <t>79,6</t>
  </si>
  <si>
    <t>79,7</t>
  </si>
  <si>
    <t>80,0</t>
  </si>
  <si>
    <t>80,6</t>
  </si>
  <si>
    <t>83,5</t>
  </si>
  <si>
    <t>80,5</t>
  </si>
  <si>
    <t>58,9</t>
  </si>
  <si>
    <t>64,7</t>
  </si>
  <si>
    <t>63,6</t>
  </si>
  <si>
    <t>64,6</t>
  </si>
  <si>
    <t>64,3</t>
  </si>
  <si>
    <t>66,5</t>
  </si>
  <si>
    <t>67,0</t>
  </si>
  <si>
    <t>64,9</t>
  </si>
  <si>
    <t>70,3</t>
  </si>
  <si>
    <t>68,6</t>
  </si>
  <si>
    <t>66,8</t>
  </si>
  <si>
    <t>63,5</t>
  </si>
  <si>
    <t>67,9</t>
  </si>
  <si>
    <t>70,4</t>
  </si>
  <si>
    <t>70,9</t>
  </si>
  <si>
    <t>72,0</t>
  </si>
  <si>
    <t>34,5</t>
  </si>
  <si>
    <t>30,8</t>
  </si>
  <si>
    <t>40,3</t>
  </si>
  <si>
    <t>44,0</t>
  </si>
  <si>
    <t>39,0</t>
  </si>
  <si>
    <t>50,0</t>
  </si>
  <si>
    <t>30,0</t>
  </si>
  <si>
    <t>49,1</t>
  </si>
  <si>
    <t>47,5</t>
  </si>
  <si>
    <t>52,5</t>
  </si>
  <si>
    <t>61,4</t>
  </si>
  <si>
    <t>27,4</t>
  </si>
  <si>
    <t>33,6</t>
  </si>
  <si>
    <t>38,4</t>
  </si>
  <si>
    <t>38,3</t>
  </si>
  <si>
    <t>29,4</t>
  </si>
  <si>
    <t>52,6</t>
  </si>
  <si>
    <t>54,6</t>
  </si>
  <si>
    <t>31,3</t>
  </si>
  <si>
    <t>52,9</t>
  </si>
  <si>
    <t>57,8</t>
  </si>
  <si>
    <t>61,5</t>
  </si>
  <si>
    <t>67,6</t>
  </si>
  <si>
    <t>71,9</t>
  </si>
  <si>
    <t>73,5</t>
  </si>
  <si>
    <t>66,7</t>
  </si>
  <si>
    <t>60,7</t>
  </si>
  <si>
    <t>71,6</t>
  </si>
  <si>
    <t>71,7</t>
  </si>
  <si>
    <t>72,7</t>
  </si>
  <si>
    <t>75,0</t>
  </si>
  <si>
    <t>68,2</t>
  </si>
  <si>
    <t>80,8</t>
  </si>
  <si>
    <t>56,5</t>
  </si>
  <si>
    <t>10,5</t>
  </si>
  <si>
    <t>5,6</t>
  </si>
  <si>
    <t>4,8</t>
  </si>
  <si>
    <t>10,3</t>
  </si>
  <si>
    <t>26,4</t>
  </si>
  <si>
    <t>23,2</t>
  </si>
  <si>
    <t>25,5</t>
  </si>
  <si>
    <t>15,2</t>
  </si>
  <si>
    <t>25,0</t>
  </si>
  <si>
    <t>Bezirk</t>
  </si>
  <si>
    <t>Aarau</t>
  </si>
  <si>
    <t>Baden</t>
  </si>
  <si>
    <t>Brem-
garten</t>
  </si>
  <si>
    <t>Brugg</t>
  </si>
  <si>
    <t>Kulm</t>
  </si>
  <si>
    <t>Laufen-
burg</t>
  </si>
  <si>
    <t>Lenzburg</t>
  </si>
  <si>
    <t>Muri</t>
  </si>
  <si>
    <t>Rhein-
felden</t>
  </si>
  <si>
    <t>Zofingen</t>
  </si>
  <si>
    <t>Zurzach</t>
  </si>
  <si>
    <t>Davon Bezirksschule</t>
  </si>
  <si>
    <t>Davon Sekundarschule</t>
  </si>
  <si>
    <t>Davon Realschule</t>
  </si>
  <si>
    <t>männlich</t>
  </si>
  <si>
    <t>weiblich</t>
  </si>
  <si>
    <t>Davon in Altersklassen</t>
  </si>
  <si>
    <r>
      <t>Durch-
schnitts-
alter</t>
    </r>
    <r>
      <rPr>
        <vertAlign val="superscript"/>
        <sz val="10"/>
        <rFont val="Arial"/>
      </rPr>
      <t>1</t>
    </r>
    <r>
      <rPr>
        <sz val="10"/>
        <color rgb="FF000000"/>
        <rFont val="Arial"/>
      </rPr>
      <t/>
    </r>
  </si>
  <si>
    <t>unter
15-Jährige</t>
  </si>
  <si>
    <t>15-Jährige</t>
  </si>
  <si>
    <t>16-Jährige</t>
  </si>
  <si>
    <t>17-Jährige
und älter</t>
  </si>
  <si>
    <t>15,8</t>
  </si>
  <si>
    <t>15,7</t>
  </si>
  <si>
    <t>16,0</t>
  </si>
  <si>
    <t>16,2</t>
  </si>
  <si>
    <t>16,1</t>
  </si>
  <si>
    <t>16,3</t>
  </si>
  <si>
    <t>16,5</t>
  </si>
  <si>
    <t>1) Die Altersangaben beim Schulaustritt (STEP I) entsprechen dem Alter der Schülerinnen und Schüler am 1. Juli, d.h. am Ende des Schuljahres.</t>
  </si>
  <si>
    <t>Schweizer/-innen</t>
  </si>
  <si>
    <t>Ausländer/-innen</t>
  </si>
  <si>
    <t>Zehn häufigsten Nationalitäten</t>
  </si>
  <si>
    <t>Deutschland</t>
  </si>
  <si>
    <t>Kosovo</t>
  </si>
  <si>
    <t>Italien</t>
  </si>
  <si>
    <t>Mazedonien</t>
  </si>
  <si>
    <t>Portugal</t>
  </si>
  <si>
    <t>Ukraine</t>
  </si>
  <si>
    <t>Türkiye</t>
  </si>
  <si>
    <t>Serbien</t>
  </si>
  <si>
    <t>Eritrea</t>
  </si>
  <si>
    <t>Spanien</t>
  </si>
  <si>
    <t>Total Schulabgänger/-innen</t>
  </si>
  <si>
    <t>Total Allgemeinbildende Schulen</t>
  </si>
  <si>
    <t>Total Berufl.Grundbild.: Vollzeitschulen</t>
  </si>
  <si>
    <t>Total Berufl.Grundbild.: Duale Berufsbildung</t>
  </si>
  <si>
    <t>Total Brückenangebot/Zwischenlösung</t>
  </si>
  <si>
    <t>Total Praktikum/Erwerbsarbeit</t>
  </si>
  <si>
    <t>Total Ohne Anschlusslösung</t>
  </si>
  <si>
    <t>27,1</t>
  </si>
  <si>
    <t>8,2</t>
  </si>
  <si>
    <t>14,6</t>
  </si>
  <si>
    <t>52,2</t>
  </si>
  <si>
    <t>26,1</t>
  </si>
  <si>
    <t>64,5</t>
  </si>
  <si>
    <t>24,4</t>
  </si>
  <si>
    <t>4,0</t>
  </si>
  <si>
    <t>21,3</t>
  </si>
  <si>
    <t>5,0</t>
  </si>
  <si>
    <t>62,8</t>
  </si>
  <si>
    <t>23,1</t>
  </si>
  <si>
    <t>60,4</t>
  </si>
  <si>
    <t>17,1</t>
  </si>
  <si>
    <t>6,3</t>
  </si>
  <si>
    <t>15,6</t>
  </si>
  <si>
    <t>61,1</t>
  </si>
  <si>
    <t>11,1</t>
  </si>
  <si>
    <t>58,5</t>
  </si>
  <si>
    <t>6,1</t>
  </si>
  <si>
    <t>63,8</t>
  </si>
  <si>
    <t>25,9</t>
  </si>
  <si>
    <t>Praktikum/Erwerbsarbeit/Beschäftigung</t>
  </si>
  <si>
    <t>Ausserkantonale Anschlusslösung</t>
  </si>
  <si>
    <t>46,9</t>
  </si>
  <si>
    <t>18,1</t>
  </si>
  <si>
    <t>15,3</t>
  </si>
  <si>
    <t>60,8</t>
  </si>
  <si>
    <t>12,0</t>
  </si>
  <si>
    <t>51,0</t>
  </si>
  <si>
    <t>15,5</t>
  </si>
  <si>
    <t>7,7</t>
  </si>
  <si>
    <t>50,3</t>
  </si>
  <si>
    <t>19,9</t>
  </si>
  <si>
    <t>49,2</t>
  </si>
  <si>
    <t>31,9</t>
  </si>
  <si>
    <t>49,7</t>
  </si>
  <si>
    <t>41,7</t>
  </si>
  <si>
    <t>28,0</t>
  </si>
  <si>
    <t>5,1</t>
  </si>
  <si>
    <t>40,5</t>
  </si>
  <si>
    <t>26,8</t>
  </si>
  <si>
    <t>40,7</t>
  </si>
  <si>
    <t>35,5</t>
  </si>
  <si>
    <t>41,5</t>
  </si>
  <si>
    <t>34,0</t>
  </si>
  <si>
    <t>35,8</t>
  </si>
  <si>
    <t>38,8</t>
  </si>
  <si>
    <t>14,9</t>
  </si>
  <si>
    <t>40,9</t>
  </si>
  <si>
    <t>26,3</t>
  </si>
  <si>
    <t>23,4</t>
  </si>
  <si>
    <t>5,3</t>
  </si>
  <si>
    <t>40,2</t>
  </si>
  <si>
    <t>39,6</t>
  </si>
  <si>
    <t>11,2</t>
  </si>
  <si>
    <t>33,8</t>
  </si>
  <si>
    <t>Verbleibende in der Sonderschule</t>
  </si>
  <si>
    <t>Wechselnde in die Regelschule</t>
  </si>
  <si>
    <t>76,9</t>
  </si>
  <si>
    <t>78,1</t>
  </si>
  <si>
    <t>40,0</t>
  </si>
  <si>
    <t>60,0</t>
  </si>
  <si>
    <t>62,0</t>
  </si>
  <si>
    <t>38,0</t>
  </si>
  <si>
    <t>10,0</t>
  </si>
  <si>
    <t>90,0</t>
  </si>
  <si>
    <t>31,4</t>
  </si>
  <si>
    <t>36,8</t>
  </si>
  <si>
    <t>63,2</t>
  </si>
  <si>
    <t>55,0</t>
  </si>
  <si>
    <t>42,9</t>
  </si>
  <si>
    <t>57,1</t>
  </si>
  <si>
    <t>21,4</t>
  </si>
  <si>
    <t>39,3</t>
  </si>
  <si>
    <t>73,7</t>
  </si>
  <si>
    <t>45,2</t>
  </si>
  <si>
    <t>54,8</t>
  </si>
  <si>
    <t>59,7</t>
  </si>
  <si>
    <t>28,6</t>
  </si>
  <si>
    <t>55,9</t>
  </si>
  <si>
    <t>31,2</t>
  </si>
  <si>
    <t>22,6</t>
  </si>
  <si>
    <t>Ab 2015 wird auf die Erhebung der Privatschulen verzichtet.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</si>
</sst>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10"/>
      <color rgb="FF000000"/>
      <name val="Arial"/>
    </font>
    <font>
      <b/>
      <sz val="16"/>
      <color rgb="FFFFFFFF"/>
      <name val="Arial"/>
    </font>
    <font>
      <b/>
      <sz val="12"/>
      <color rgb="FFFFFFFF"/>
      <name val="Arial"/>
    </font>
    <font>
      <b/>
      <sz val="12"/>
      <color rgb="FF000000"/>
      <name val="Arial"/>
    </font>
    <font>
      <b/>
      <sz val="14"/>
      <color rgb="FF000000"/>
      <name val="Arial"/>
    </font>
    <font>
      <sz val="10"/>
      <color rgb="FFFFFFFF"/>
      <name val="Arial"/>
    </font>
    <font>
      <u/>
      <sz val="10"/>
      <color rgb="FF000000"/>
      <name val="Arial"/>
    </font>
    <font>
      <b/>
      <sz val="10"/>
      <color rgb="FF000000"/>
      <name val="Arial"/>
    </font>
    <font>
      <b/>
      <sz val="10"/>
      <name val="Arial"/>
    </font>
    <font>
      <vertAlign val="superscript"/>
      <sz val="10"/>
      <name val="Arial"/>
    </font>
    <font>
      <b/>
      <sz val="10"/>
      <color rgb="FF000000"/>
      <name val="Arial"/>
      <family val="2"/>
    </font>
  </fonts>
  <fills count="7">
    <fill>
      <patternFill patternType="none"/>
    </fill>
    <fill>
      <patternFill patternType="gray125"/>
    </fill>
    <fill>
      <patternFill patternType="solid">
        <fgColor rgb="FF007AB8"/>
      </patternFill>
    </fill>
    <fill>
      <patternFill patternType="solid">
        <fgColor rgb="FF96D4FF"/>
      </patternFill>
    </fill>
    <fill>
      <patternFill patternType="solid">
        <fgColor rgb="FFFFA81F"/>
      </patternFill>
    </fill>
    <fill>
      <patternFill patternType="solid">
        <fgColor rgb="FFFFE562"/>
      </patternFill>
    </fill>
    <fill>
      <patternFill patternType="solid">
        <fgColor rgb="FFD9D9D9"/>
      </patternFill>
    </fill>
  </fills>
  <borders count="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2">
    <xf numFmtId="0" fontId="0" fillId="0" borderId="0" xfId="0"/>
    <xf numFmtId="0" fontId="1" fillId="2" borderId="0" xfId="0" applyFont="1" applyFill="1" applyAlignment="1">
      <alignment horizontal="left" wrapText="1"/>
    </xf>
    <xf numFmtId="0" fontId="3" fillId="0" borderId="0" xfId="0" applyFont="1"/>
    <xf numFmtId="0" fontId="4" fillId="0" borderId="0" xfId="0" applyFont="1"/>
    <xf numFmtId="0" fontId="5" fillId="2" borderId="1" xfId="0" applyFont="1" applyFill="1" applyBorder="1"/>
    <xf numFmtId="0" fontId="6" fillId="0" borderId="0" xfId="0" applyFont="1"/>
    <xf numFmtId="0" fontId="0" fillId="3" borderId="1" xfId="0" applyFill="1" applyBorder="1"/>
    <xf numFmtId="0" fontId="0" fillId="4" borderId="1" xfId="0" applyFill="1" applyBorder="1"/>
    <xf numFmtId="0" fontId="0" fillId="5" borderId="1" xfId="0" applyFill="1" applyBorder="1"/>
    <xf numFmtId="0" fontId="0" fillId="0" borderId="0" xfId="0"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horizontal="right" vertical="top" wrapText="1"/>
    </xf>
    <xf numFmtId="0" fontId="0" fillId="0" borderId="0" xfId="0" applyAlignment="1">
      <alignment horizontal="lef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7" fillId="0" borderId="0" xfId="0" applyFont="1" applyAlignment="1">
      <alignment horizontal="left" vertical="center"/>
    </xf>
    <xf numFmtId="3" fontId="7" fillId="0" borderId="0" xfId="0" applyNumberFormat="1" applyFont="1" applyAlignment="1">
      <alignment horizontal="right" vertical="center"/>
    </xf>
    <xf numFmtId="4" fontId="7" fillId="0" borderId="0" xfId="0" applyNumberFormat="1" applyFont="1" applyAlignment="1">
      <alignment horizontal="right" vertical="center"/>
    </xf>
    <xf numFmtId="0" fontId="7" fillId="0" borderId="3" xfId="0" applyFont="1" applyBorder="1" applyAlignment="1">
      <alignment horizontal="left" vertical="center"/>
    </xf>
    <xf numFmtId="3" fontId="7" fillId="0" borderId="3" xfId="0" applyNumberFormat="1" applyFont="1" applyBorder="1" applyAlignment="1">
      <alignment horizontal="right" vertical="center"/>
    </xf>
    <xf numFmtId="4" fontId="7" fillId="0" borderId="3" xfId="0" applyNumberFormat="1" applyFont="1" applyBorder="1" applyAlignment="1">
      <alignment horizontal="right" vertical="center"/>
    </xf>
    <xf numFmtId="0" fontId="0" fillId="0" borderId="3" xfId="0" applyBorder="1" applyAlignment="1">
      <alignment horizontal="left" vertical="center"/>
    </xf>
    <xf numFmtId="3" fontId="0" fillId="0" borderId="3" xfId="0" applyNumberFormat="1" applyBorder="1" applyAlignment="1">
      <alignment horizontal="right" vertical="center"/>
    </xf>
    <xf numFmtId="4" fontId="0" fillId="0" borderId="3" xfId="0" applyNumberFormat="1" applyBorder="1" applyAlignment="1">
      <alignment horizontal="right" vertical="center"/>
    </xf>
    <xf numFmtId="164" fontId="0" fillId="0" borderId="0" xfId="0" applyNumberFormat="1" applyAlignment="1">
      <alignment horizontal="center" vertical="center"/>
    </xf>
    <xf numFmtId="164" fontId="0" fillId="0" borderId="3" xfId="0" applyNumberFormat="1" applyBorder="1" applyAlignment="1">
      <alignment horizontal="center" vertical="center"/>
    </xf>
    <xf numFmtId="0" fontId="0" fillId="0" borderId="0" xfId="0" applyAlignment="1">
      <alignment horizontal="right"/>
    </xf>
    <xf numFmtId="0" fontId="0" fillId="0" borderId="4" xfId="0" applyBorder="1"/>
    <xf numFmtId="0" fontId="1" fillId="2" borderId="0" xfId="0" applyFont="1" applyFill="1" applyAlignment="1">
      <alignment horizontal="left" wrapText="1"/>
    </xf>
    <xf numFmtId="0" fontId="2" fillId="2" borderId="0" xfId="0" applyFont="1" applyFill="1" applyAlignment="1">
      <alignment horizontal="left"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0" fillId="6" borderId="0" xfId="0" applyFill="1" applyAlignment="1">
      <alignment horizontal="center" wrapText="1"/>
    </xf>
    <xf numFmtId="3" fontId="0" fillId="0" borderId="0" xfId="0" applyNumberFormat="1" applyAlignment="1">
      <alignment horizontal="right" vertical="center"/>
    </xf>
    <xf numFmtId="4" fontId="0" fillId="0" borderId="0" xfId="0" applyNumberFormat="1" applyAlignment="1">
      <alignment horizontal="right" vertical="center"/>
    </xf>
    <xf numFmtId="0" fontId="0" fillId="0" borderId="0" xfId="0" applyAlignment="1">
      <alignment horizontal="left" vertical="center" wrapText="1"/>
    </xf>
    <xf numFmtId="0" fontId="0" fillId="0" borderId="0" xfId="0"/>
    <xf numFmtId="0" fontId="7" fillId="0" borderId="2" xfId="0" applyFont="1" applyBorder="1" applyAlignment="1">
      <alignment horizontal="right" vertical="top" wrapText="1"/>
    </xf>
    <xf numFmtId="0" fontId="10" fillId="0" borderId="0" xfId="0" applyFont="1" applyAlignment="1">
      <alignment horizontal="left" vertical="center"/>
    </xf>
    <xf numFmtId="3" fontId="10" fillId="0" borderId="0" xfId="0" applyNumberFormat="1" applyFont="1" applyAlignment="1">
      <alignment horizontal="right" vertical="center"/>
    </xf>
    <xf numFmtId="0" fontId="7" fillId="0" borderId="5" xfId="0" applyFont="1" applyBorder="1" applyAlignment="1">
      <alignment horizontal="left" vertical="top" wrapText="1"/>
    </xf>
    <xf numFmtId="0" fontId="0" fillId="0" borderId="6" xfId="0"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1</xdr:col>
      <xdr:colOff>0</xdr:colOff>
      <xdr:row>23</xdr:row>
      <xdr:rowOff>0</xdr:rowOff>
    </xdr:from>
    <xdr:ext cx="9000000" cy="540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45</xdr:row>
      <xdr:rowOff>0</xdr:rowOff>
    </xdr:from>
    <xdr:ext cx="9000000" cy="540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41</xdr:row>
      <xdr:rowOff>0</xdr:rowOff>
    </xdr:from>
    <xdr:ext cx="9000000" cy="540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75</xdr:row>
      <xdr:rowOff>0</xdr:rowOff>
    </xdr:from>
    <xdr:ext cx="9000000" cy="5400000"/>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25</xdr:row>
      <xdr:rowOff>0</xdr:rowOff>
    </xdr:from>
    <xdr:ext cx="9000000" cy="540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19</xdr:row>
      <xdr:rowOff>0</xdr:rowOff>
    </xdr:from>
    <xdr:ext cx="9000000" cy="540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42</xdr:row>
      <xdr:rowOff>0</xdr:rowOff>
    </xdr:from>
    <xdr:ext cx="9000000" cy="540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76</xdr:row>
      <xdr:rowOff>0</xdr:rowOff>
    </xdr:from>
    <xdr:ext cx="9000000" cy="5400000"/>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42</xdr:row>
      <xdr:rowOff>0</xdr:rowOff>
    </xdr:from>
    <xdr:ext cx="9000000" cy="540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76</xdr:row>
      <xdr:rowOff>0</xdr:rowOff>
    </xdr:from>
    <xdr:ext cx="9000000" cy="5400000"/>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110</xdr:row>
      <xdr:rowOff>0</xdr:rowOff>
    </xdr:from>
    <xdr:ext cx="9000000" cy="5400000"/>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24</xdr:row>
      <xdr:rowOff>0</xdr:rowOff>
    </xdr:from>
    <xdr:ext cx="9000000" cy="540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30"/>
  <sheetViews>
    <sheetView showGridLines="0" tabSelected="1" workbookViewId="0"/>
  </sheetViews>
  <sheetFormatPr baseColWidth="10" defaultRowHeight="12.75" x14ac:dyDescent="0.2"/>
  <cols>
    <col min="1" max="1" width="2.5703125" customWidth="1"/>
    <col min="2" max="2" width="12.5703125" customWidth="1"/>
    <col min="3" max="3" width="3.5703125" customWidth="1"/>
    <col min="4" max="4" width="105.5703125" customWidth="1"/>
  </cols>
  <sheetData>
    <row r="4" spans="2:4" ht="14.45" customHeight="1" x14ac:dyDescent="0.3">
      <c r="B4" s="1"/>
      <c r="C4" s="1"/>
      <c r="D4" s="1"/>
    </row>
    <row r="5" spans="2:4" ht="14.45" customHeight="1" x14ac:dyDescent="0.3">
      <c r="B5" s="1"/>
      <c r="C5" s="1"/>
      <c r="D5" s="1"/>
    </row>
    <row r="6" spans="2:4" ht="21" customHeight="1" x14ac:dyDescent="0.3">
      <c r="B6" s="28" t="s">
        <v>0</v>
      </c>
      <c r="C6" s="28"/>
      <c r="D6" s="28"/>
    </row>
    <row r="7" spans="2:4" ht="16.350000000000001" customHeight="1" x14ac:dyDescent="0.25">
      <c r="B7" s="29" t="s">
        <v>1</v>
      </c>
      <c r="C7" s="29"/>
      <c r="D7" s="29"/>
    </row>
    <row r="8" spans="2:4" ht="6" customHeight="1" x14ac:dyDescent="0.2">
      <c r="B8" t="s">
        <v>2</v>
      </c>
    </row>
    <row r="9" spans="2:4" x14ac:dyDescent="0.2">
      <c r="B9" t="s">
        <v>3</v>
      </c>
    </row>
    <row r="14" spans="2:4" ht="15.75" x14ac:dyDescent="0.25">
      <c r="B14" s="2" t="s">
        <v>4</v>
      </c>
    </row>
    <row r="16" spans="2:4" x14ac:dyDescent="0.2">
      <c r="B16" s="4" t="str">
        <f>HYPERLINK("#'T1'!A1", "Tabelle 1:")</f>
        <v>Tabelle 1:</v>
      </c>
      <c r="C16" t="s">
        <v>2</v>
      </c>
      <c r="D16" s="5" t="str">
        <f>HYPERLINK("#'T1'!A1", "Abgänger/-innen der Regel- und Sonderschule nach Oberstufentyp und Anschlusslösungsgruppe, 2024")</f>
        <v>Abgänger/-innen der Regel- und Sonderschule nach Oberstufentyp und Anschlusslösungsgruppe, 2024</v>
      </c>
    </row>
    <row r="17" spans="2:4" x14ac:dyDescent="0.2">
      <c r="B17" s="4" t="str">
        <f>HYPERLINK("#'T2'!A1", "Tabelle 2:")</f>
        <v>Tabelle 2:</v>
      </c>
      <c r="C17" t="s">
        <v>2</v>
      </c>
      <c r="D17" s="5" t="str">
        <f>HYPERLINK("#'T2'!A1", "Abgänger/-innen der Regelschule nach Anschlusslösung, absolut und in Prozent, 2008–2024")</f>
        <v>Abgänger/-innen der Regelschule nach Anschlusslösung, absolut und in Prozent, 2008–2024</v>
      </c>
    </row>
    <row r="18" spans="2:4" x14ac:dyDescent="0.2">
      <c r="B18" s="4" t="str">
        <f>HYPERLINK("#'T3'!A1", "Tabelle 3:")</f>
        <v>Tabelle 3:</v>
      </c>
      <c r="C18" t="s">
        <v>2</v>
      </c>
      <c r="D18" s="5" t="str">
        <f>HYPERLINK("#'T3'!A1", "Abgänger/-innen der Regelschule nach Oberstufentyp und Anschlusslösung, 2024")</f>
        <v>Abgänger/-innen der Regelschule nach Oberstufentyp und Anschlusslösung, 2024</v>
      </c>
    </row>
    <row r="19" spans="2:4" x14ac:dyDescent="0.2">
      <c r="B19" s="4" t="str">
        <f>HYPERLINK("#'T4'!A1", "Tabelle 4:")</f>
        <v>Tabelle 4:</v>
      </c>
      <c r="C19" t="s">
        <v>2</v>
      </c>
      <c r="D19" s="5" t="str">
        <f>HYPERLINK("#'T4'!A1", "Abgänger/-innen der Regelschule nach Oberstufentyp mit Direktübertritt in die Sekundarstufe II, absolut und in Prozent, 2008–2024")</f>
        <v>Abgänger/-innen der Regelschule nach Oberstufentyp mit Direktübertritt in die Sekundarstufe II, absolut und in Prozent, 2008–2024</v>
      </c>
    </row>
    <row r="20" spans="2:4" x14ac:dyDescent="0.2">
      <c r="B20" s="4" t="str">
        <f>HYPERLINK("#'T5'!A1", "Tabelle 5:")</f>
        <v>Tabelle 5:</v>
      </c>
      <c r="C20" t="s">
        <v>2</v>
      </c>
      <c r="D20" s="5" t="str">
        <f>HYPERLINK("#'T5'!A1", "Abgänger/-innen der Regelschule nach Bezirk und Anschlusslösungsgruppe, 2024")</f>
        <v>Abgänger/-innen der Regelschule nach Bezirk und Anschlusslösungsgruppe, 2024</v>
      </c>
    </row>
    <row r="21" spans="2:4" x14ac:dyDescent="0.2">
      <c r="B21" s="4" t="str">
        <f>HYPERLINK("#'T6'!A1", "Tabelle 6:")</f>
        <v>Tabelle 6:</v>
      </c>
      <c r="C21" t="s">
        <v>2</v>
      </c>
      <c r="D21" s="5" t="str">
        <f>HYPERLINK("#'T6'!A1", "Abgänger/-innen der Regelschule nach Oberstufentyp, Geschlecht und Anschlusslösung, 2024")</f>
        <v>Abgänger/-innen der Regelschule nach Oberstufentyp, Geschlecht und Anschlusslösung, 2024</v>
      </c>
    </row>
    <row r="22" spans="2:4" x14ac:dyDescent="0.2">
      <c r="B22" s="4" t="str">
        <f>HYPERLINK("#'T7'!A1", "Tabelle 7:")</f>
        <v>Tabelle 7:</v>
      </c>
      <c r="C22" t="s">
        <v>2</v>
      </c>
      <c r="D22" s="5" t="str">
        <f>HYPERLINK("#'T7'!A1", "Abgänger/-innen der Regelschule nach Altersklasse und Anschlusslösung, 2024")</f>
        <v>Abgänger/-innen der Regelschule nach Altersklasse und Anschlusslösung, 2024</v>
      </c>
    </row>
    <row r="23" spans="2:4" x14ac:dyDescent="0.2">
      <c r="B23" s="4" t="str">
        <f>HYPERLINK("#'T8'!A1", "Tabelle 8:")</f>
        <v>Tabelle 8:</v>
      </c>
      <c r="C23" t="s">
        <v>2</v>
      </c>
      <c r="D23" s="5" t="str">
        <f>HYPERLINK("#'T8'!A1", "Abgänger/-innen der Regelschule nach Oberstufentyp, Nationalität und Anschlusslösung, 2024")</f>
        <v>Abgänger/-innen der Regelschule nach Oberstufentyp, Nationalität und Anschlusslösung, 2024</v>
      </c>
    </row>
    <row r="24" spans="2:4" x14ac:dyDescent="0.2">
      <c r="B24" s="4" t="str">
        <f>HYPERLINK("#'T9'!A1", "Tabelle 9:")</f>
        <v>Tabelle 9:</v>
      </c>
      <c r="C24" t="s">
        <v>2</v>
      </c>
      <c r="D24" s="5" t="str">
        <f>HYPERLINK("#'T9'!A1", "Abgänger/-innen der Regelschule nach den meistvorkommenden Nationalitäten und Anschlusslösungsgruppe, 2024")</f>
        <v>Abgänger/-innen der Regelschule nach den meistvorkommenden Nationalitäten und Anschlusslösungsgruppe, 2024</v>
      </c>
    </row>
    <row r="26" spans="2:4" x14ac:dyDescent="0.2">
      <c r="B26" s="6" t="str">
        <f>HYPERLINK("#'T10'!A1", "Tabelle 10:")</f>
        <v>Tabelle 10:</v>
      </c>
      <c r="C26" t="s">
        <v>2</v>
      </c>
      <c r="D26" s="5" t="str">
        <f>HYPERLINK("#'T10'!A1", "Abgänger/-innen der Sonderschule nach Anschlusslösungsgruppe, 2011–2024")</f>
        <v>Abgänger/-innen der Sonderschule nach Anschlusslösungsgruppe, 2011–2024</v>
      </c>
    </row>
    <row r="28" spans="2:4" x14ac:dyDescent="0.2">
      <c r="B28" s="7" t="str">
        <f>HYPERLINK("#'T11'!A1", "Tabelle 11:")</f>
        <v>Tabelle 11:</v>
      </c>
      <c r="C28" t="s">
        <v>2</v>
      </c>
      <c r="D28" s="5" t="str">
        <f>HYPERLINK("#'T11'!A1", "Abgänger/-innen der Privatschule nach Anschlusslösungsgruppe, 2012–2014")</f>
        <v>Abgänger/-innen der Privatschule nach Anschlusslösungsgruppe, 2012–2014</v>
      </c>
    </row>
    <row r="30" spans="2:4" x14ac:dyDescent="0.2">
      <c r="B30" s="8" t="str">
        <f>HYPERLINK("#'Erläuterungen'!A1", "Erläuterungen")</f>
        <v>Erläuterungen</v>
      </c>
    </row>
  </sheetData>
  <mergeCells count="2">
    <mergeCell ref="B6:D6"/>
    <mergeCell ref="B7:D7"/>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AB8"/>
  </sheetPr>
  <dimension ref="B1:L21"/>
  <sheetViews>
    <sheetView showGridLines="0" workbookViewId="0"/>
  </sheetViews>
  <sheetFormatPr baseColWidth="10" defaultRowHeight="12.75" x14ac:dyDescent="0.2"/>
  <cols>
    <col min="1" max="1" width="2.5703125" customWidth="1"/>
    <col min="2" max="2" width="41.28515625" customWidth="1"/>
    <col min="3" max="4" width="11.140625" customWidth="1"/>
    <col min="5" max="11" width="11.28515625" customWidth="1"/>
    <col min="12" max="12" width="8.85546875" customWidth="1"/>
  </cols>
  <sheetData>
    <row r="1" spans="2:12" ht="18" x14ac:dyDescent="0.25">
      <c r="B1" s="3" t="s">
        <v>5</v>
      </c>
    </row>
    <row r="4" spans="2:12" x14ac:dyDescent="0.2">
      <c r="B4" s="30" t="s">
        <v>41</v>
      </c>
      <c r="C4" s="31" t="s">
        <v>42</v>
      </c>
      <c r="D4" s="31" t="s">
        <v>42</v>
      </c>
      <c r="E4" s="31" t="s">
        <v>43</v>
      </c>
      <c r="F4" s="31" t="s">
        <v>43</v>
      </c>
      <c r="G4" s="31" t="s">
        <v>43</v>
      </c>
      <c r="H4" s="31" t="s">
        <v>43</v>
      </c>
      <c r="I4" s="31" t="s">
        <v>43</v>
      </c>
      <c r="J4" s="31" t="s">
        <v>43</v>
      </c>
      <c r="K4" s="31" t="s">
        <v>43</v>
      </c>
      <c r="L4" s="31" t="s">
        <v>44</v>
      </c>
    </row>
    <row r="5" spans="2:12" ht="84" customHeight="1" x14ac:dyDescent="0.2">
      <c r="B5" s="30" t="s">
        <v>41</v>
      </c>
      <c r="C5" s="11" t="s">
        <v>45</v>
      </c>
      <c r="D5" s="11" t="s">
        <v>46</v>
      </c>
      <c r="E5" s="11" t="s">
        <v>47</v>
      </c>
      <c r="F5" s="11" t="s">
        <v>48</v>
      </c>
      <c r="G5" s="11" t="s">
        <v>49</v>
      </c>
      <c r="H5" s="11" t="s">
        <v>50</v>
      </c>
      <c r="I5" s="11" t="s">
        <v>51</v>
      </c>
      <c r="J5" s="11" t="s">
        <v>52</v>
      </c>
      <c r="K5" s="11" t="s">
        <v>53</v>
      </c>
      <c r="L5" s="31" t="s">
        <v>44</v>
      </c>
    </row>
    <row r="6" spans="2:12" x14ac:dyDescent="0.2">
      <c r="B6" s="32" t="s">
        <v>54</v>
      </c>
      <c r="C6" s="33"/>
      <c r="D6" s="34"/>
      <c r="E6" s="33"/>
      <c r="F6" s="33"/>
      <c r="G6" s="33"/>
      <c r="H6" s="33"/>
      <c r="I6" s="33"/>
      <c r="J6" s="33"/>
      <c r="K6" s="33"/>
      <c r="L6" s="33"/>
    </row>
    <row r="7" spans="2:12" x14ac:dyDescent="0.2">
      <c r="B7" s="15" t="s">
        <v>54</v>
      </c>
      <c r="C7" s="16">
        <v>7586</v>
      </c>
      <c r="D7" s="17" t="s">
        <v>55</v>
      </c>
      <c r="E7" s="16">
        <v>2950</v>
      </c>
      <c r="F7" s="16">
        <v>2657</v>
      </c>
      <c r="G7" s="16">
        <v>1637</v>
      </c>
      <c r="H7" s="16">
        <v>58</v>
      </c>
      <c r="I7" s="16">
        <v>33</v>
      </c>
      <c r="J7" s="16">
        <v>27</v>
      </c>
      <c r="K7" s="16">
        <v>45</v>
      </c>
      <c r="L7" s="16">
        <v>179</v>
      </c>
    </row>
    <row r="8" spans="2:12" x14ac:dyDescent="0.2">
      <c r="B8" s="32" t="s">
        <v>56</v>
      </c>
      <c r="C8" s="33"/>
      <c r="D8" s="34"/>
      <c r="E8" s="33"/>
      <c r="F8" s="33"/>
      <c r="G8" s="33"/>
      <c r="H8" s="33"/>
      <c r="I8" s="33"/>
      <c r="J8" s="33"/>
      <c r="K8" s="33"/>
      <c r="L8" s="33"/>
    </row>
    <row r="9" spans="2:12" x14ac:dyDescent="0.2">
      <c r="B9" s="15" t="s">
        <v>42</v>
      </c>
      <c r="C9" s="16">
        <v>7372</v>
      </c>
      <c r="D9" s="17" t="s">
        <v>64</v>
      </c>
      <c r="E9" s="16">
        <v>2936</v>
      </c>
      <c r="F9" s="16">
        <v>2549</v>
      </c>
      <c r="G9" s="16">
        <v>1578</v>
      </c>
      <c r="H9" s="16">
        <v>58</v>
      </c>
      <c r="I9" s="16">
        <v>33</v>
      </c>
      <c r="J9" s="16">
        <v>26</v>
      </c>
      <c r="K9" s="16">
        <v>44</v>
      </c>
      <c r="L9" s="16">
        <v>148</v>
      </c>
    </row>
    <row r="10" spans="2:12" x14ac:dyDescent="0.2">
      <c r="B10" s="12" t="s">
        <v>57</v>
      </c>
      <c r="C10" s="13">
        <v>1721</v>
      </c>
      <c r="D10" s="14" t="s">
        <v>65</v>
      </c>
      <c r="E10" s="13">
        <v>1651</v>
      </c>
      <c r="F10" s="13">
        <v>67</v>
      </c>
      <c r="G10" s="13">
        <v>0</v>
      </c>
      <c r="H10" s="13">
        <v>0</v>
      </c>
      <c r="I10" s="13">
        <v>0</v>
      </c>
      <c r="J10" s="13">
        <v>0</v>
      </c>
      <c r="K10" s="13">
        <v>0</v>
      </c>
      <c r="L10" s="13">
        <v>3</v>
      </c>
    </row>
    <row r="11" spans="2:12" x14ac:dyDescent="0.2">
      <c r="B11" s="12" t="s">
        <v>58</v>
      </c>
      <c r="C11" s="13">
        <v>193</v>
      </c>
      <c r="D11" s="14" t="s">
        <v>66</v>
      </c>
      <c r="E11" s="13">
        <v>161</v>
      </c>
      <c r="F11" s="13">
        <v>31</v>
      </c>
      <c r="G11" s="13">
        <v>0</v>
      </c>
      <c r="H11" s="13">
        <v>0</v>
      </c>
      <c r="I11" s="13">
        <v>0</v>
      </c>
      <c r="J11" s="13">
        <v>0</v>
      </c>
      <c r="K11" s="13">
        <v>0</v>
      </c>
      <c r="L11" s="13">
        <v>1</v>
      </c>
    </row>
    <row r="12" spans="2:12" x14ac:dyDescent="0.2">
      <c r="B12" s="12" t="s">
        <v>59</v>
      </c>
      <c r="C12" s="13">
        <v>4232</v>
      </c>
      <c r="D12" s="14" t="s">
        <v>67</v>
      </c>
      <c r="E12" s="13">
        <v>1000</v>
      </c>
      <c r="F12" s="13">
        <v>1954</v>
      </c>
      <c r="G12" s="13">
        <v>1136</v>
      </c>
      <c r="H12" s="13">
        <v>26</v>
      </c>
      <c r="I12" s="13">
        <v>21</v>
      </c>
      <c r="J12" s="13">
        <v>18</v>
      </c>
      <c r="K12" s="13">
        <v>8</v>
      </c>
      <c r="L12" s="13">
        <v>69</v>
      </c>
    </row>
    <row r="13" spans="2:12" x14ac:dyDescent="0.2">
      <c r="B13" s="12" t="s">
        <v>60</v>
      </c>
      <c r="C13" s="13">
        <v>946</v>
      </c>
      <c r="D13" s="14" t="s">
        <v>68</v>
      </c>
      <c r="E13" s="13">
        <v>85</v>
      </c>
      <c r="F13" s="13">
        <v>420</v>
      </c>
      <c r="G13" s="13">
        <v>323</v>
      </c>
      <c r="H13" s="13">
        <v>22</v>
      </c>
      <c r="I13" s="13">
        <v>8</v>
      </c>
      <c r="J13" s="13">
        <v>6</v>
      </c>
      <c r="K13" s="13">
        <v>32</v>
      </c>
      <c r="L13" s="13">
        <v>50</v>
      </c>
    </row>
    <row r="14" spans="2:12" x14ac:dyDescent="0.2">
      <c r="B14" s="12" t="s">
        <v>61</v>
      </c>
      <c r="C14" s="13">
        <v>148</v>
      </c>
      <c r="D14" s="14" t="s">
        <v>69</v>
      </c>
      <c r="E14" s="13">
        <v>7</v>
      </c>
      <c r="F14" s="13">
        <v>43</v>
      </c>
      <c r="G14" s="13">
        <v>74</v>
      </c>
      <c r="H14" s="13">
        <v>3</v>
      </c>
      <c r="I14" s="13">
        <v>3</v>
      </c>
      <c r="J14" s="13">
        <v>1</v>
      </c>
      <c r="K14" s="13">
        <v>1</v>
      </c>
      <c r="L14" s="13">
        <v>16</v>
      </c>
    </row>
    <row r="15" spans="2:12" x14ac:dyDescent="0.2">
      <c r="B15" s="12" t="s">
        <v>62</v>
      </c>
      <c r="C15" s="13">
        <v>4</v>
      </c>
      <c r="D15" s="14" t="s">
        <v>70</v>
      </c>
      <c r="E15" s="13" t="s">
        <v>55</v>
      </c>
      <c r="F15" s="13" t="s">
        <v>55</v>
      </c>
      <c r="G15" s="13" t="s">
        <v>55</v>
      </c>
      <c r="H15" s="13" t="s">
        <v>55</v>
      </c>
      <c r="I15" s="13" t="s">
        <v>55</v>
      </c>
      <c r="J15" s="13" t="s">
        <v>55</v>
      </c>
      <c r="K15" s="13" t="s">
        <v>55</v>
      </c>
      <c r="L15" s="13">
        <v>4</v>
      </c>
    </row>
    <row r="16" spans="2:12" x14ac:dyDescent="0.2">
      <c r="B16" s="12" t="s">
        <v>63</v>
      </c>
      <c r="C16" s="13">
        <v>128</v>
      </c>
      <c r="D16" s="14" t="s">
        <v>71</v>
      </c>
      <c r="E16" s="13">
        <v>32</v>
      </c>
      <c r="F16" s="13">
        <v>34</v>
      </c>
      <c r="G16" s="13">
        <v>45</v>
      </c>
      <c r="H16" s="13">
        <v>7</v>
      </c>
      <c r="I16" s="13">
        <v>1</v>
      </c>
      <c r="J16" s="13">
        <v>1</v>
      </c>
      <c r="K16" s="13">
        <v>3</v>
      </c>
      <c r="L16" s="13">
        <v>5</v>
      </c>
    </row>
    <row r="17" spans="2:12" x14ac:dyDescent="0.2">
      <c r="B17" s="32" t="s">
        <v>72</v>
      </c>
      <c r="C17" s="33"/>
      <c r="D17" s="34"/>
      <c r="E17" s="33"/>
      <c r="F17" s="33"/>
      <c r="G17" s="33"/>
      <c r="H17" s="33"/>
      <c r="I17" s="33"/>
      <c r="J17" s="33"/>
      <c r="K17" s="33"/>
      <c r="L17" s="33"/>
    </row>
    <row r="18" spans="2:12" x14ac:dyDescent="0.2">
      <c r="B18" s="18" t="s">
        <v>42</v>
      </c>
      <c r="C18" s="19">
        <v>214</v>
      </c>
      <c r="D18" s="20" t="s">
        <v>55</v>
      </c>
      <c r="E18" s="19">
        <v>14</v>
      </c>
      <c r="F18" s="19">
        <v>108</v>
      </c>
      <c r="G18" s="19">
        <v>59</v>
      </c>
      <c r="H18" s="19">
        <v>0</v>
      </c>
      <c r="I18" s="19">
        <v>0</v>
      </c>
      <c r="J18" s="19">
        <v>1</v>
      </c>
      <c r="K18" s="19">
        <v>1</v>
      </c>
      <c r="L18" s="19">
        <v>31</v>
      </c>
    </row>
    <row r="20" spans="2:12" x14ac:dyDescent="0.2">
      <c r="B20" s="35" t="s">
        <v>73</v>
      </c>
      <c r="C20" s="36"/>
      <c r="D20" s="36"/>
      <c r="E20" s="36"/>
      <c r="F20" s="36"/>
      <c r="G20" s="36"/>
      <c r="H20" s="36"/>
      <c r="I20" s="36"/>
      <c r="J20" s="36"/>
      <c r="K20" s="36"/>
      <c r="L20" s="36"/>
    </row>
    <row r="21" spans="2:12" x14ac:dyDescent="0.2">
      <c r="B21" s="35" t="s">
        <v>74</v>
      </c>
      <c r="C21" s="36"/>
      <c r="D21" s="36"/>
      <c r="E21" s="36"/>
      <c r="F21" s="36"/>
      <c r="G21" s="36"/>
      <c r="H21" s="36"/>
      <c r="I21" s="36"/>
      <c r="J21" s="36"/>
      <c r="K21" s="36"/>
      <c r="L21" s="36"/>
    </row>
  </sheetData>
  <mergeCells count="9">
    <mergeCell ref="B8:L8"/>
    <mergeCell ref="B17:L17"/>
    <mergeCell ref="B20:L20"/>
    <mergeCell ref="B21:L21"/>
    <mergeCell ref="B4:B5"/>
    <mergeCell ref="C4:D4"/>
    <mergeCell ref="E4:K4"/>
    <mergeCell ref="L4:L5"/>
    <mergeCell ref="B6:L6"/>
  </mergeCells>
  <pageMargins left="0.7" right="0.7" top="0.75" bottom="0.75" header="0.3" footer="0.3"/>
  <pageSetup paperSize="9" scale="50" fitToWidth="0"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AB8"/>
  </sheetPr>
  <dimension ref="B1:AJ43"/>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58.28515625" customWidth="1"/>
    <col min="3" max="36" width="11.140625" customWidth="1"/>
  </cols>
  <sheetData>
    <row r="1" spans="2:36" ht="18" x14ac:dyDescent="0.25">
      <c r="B1" s="3" t="s">
        <v>6</v>
      </c>
    </row>
    <row r="4" spans="2:36" x14ac:dyDescent="0.2">
      <c r="B4" s="10" t="s">
        <v>75</v>
      </c>
      <c r="C4" s="31">
        <v>2008</v>
      </c>
      <c r="D4" s="31">
        <v>2008</v>
      </c>
      <c r="E4" s="31">
        <v>2009</v>
      </c>
      <c r="F4" s="31">
        <v>2009</v>
      </c>
      <c r="G4" s="31">
        <v>2010</v>
      </c>
      <c r="H4" s="31">
        <v>2010</v>
      </c>
      <c r="I4" s="31">
        <v>2011</v>
      </c>
      <c r="J4" s="31">
        <v>2011</v>
      </c>
      <c r="K4" s="31">
        <v>2012</v>
      </c>
      <c r="L4" s="31">
        <v>2012</v>
      </c>
      <c r="M4" s="31">
        <v>2013</v>
      </c>
      <c r="N4" s="31">
        <v>2013</v>
      </c>
      <c r="O4" s="31">
        <v>2014</v>
      </c>
      <c r="P4" s="31">
        <v>2014</v>
      </c>
      <c r="Q4" s="31">
        <v>2015</v>
      </c>
      <c r="R4" s="31">
        <v>2015</v>
      </c>
      <c r="S4" s="31">
        <v>2016</v>
      </c>
      <c r="T4" s="31">
        <v>2016</v>
      </c>
      <c r="U4" s="31">
        <v>2017</v>
      </c>
      <c r="V4" s="31">
        <v>2017</v>
      </c>
      <c r="W4" s="31">
        <v>2018</v>
      </c>
      <c r="X4" s="31">
        <v>2018</v>
      </c>
      <c r="Y4" s="31">
        <v>2019</v>
      </c>
      <c r="Z4" s="31">
        <v>2019</v>
      </c>
      <c r="AA4" s="31">
        <v>2020</v>
      </c>
      <c r="AB4" s="31">
        <v>2020</v>
      </c>
      <c r="AC4" s="31">
        <v>2021</v>
      </c>
      <c r="AD4" s="31">
        <v>2021</v>
      </c>
      <c r="AE4" s="31">
        <v>2022</v>
      </c>
      <c r="AF4" s="31">
        <v>2022</v>
      </c>
      <c r="AG4" s="31">
        <v>2023</v>
      </c>
      <c r="AH4" s="31">
        <v>2023</v>
      </c>
      <c r="AI4" s="31">
        <v>2024</v>
      </c>
      <c r="AJ4" s="31">
        <v>2024</v>
      </c>
    </row>
    <row r="5" spans="2:36" x14ac:dyDescent="0.2">
      <c r="B5" s="10" t="s">
        <v>2</v>
      </c>
      <c r="C5" s="11" t="s">
        <v>45</v>
      </c>
      <c r="D5" s="11" t="s">
        <v>46</v>
      </c>
      <c r="E5" s="11" t="s">
        <v>45</v>
      </c>
      <c r="F5" s="11" t="s">
        <v>46</v>
      </c>
      <c r="G5" s="11" t="s">
        <v>45</v>
      </c>
      <c r="H5" s="11" t="s">
        <v>46</v>
      </c>
      <c r="I5" s="11" t="s">
        <v>45</v>
      </c>
      <c r="J5" s="11" t="s">
        <v>46</v>
      </c>
      <c r="K5" s="11" t="s">
        <v>45</v>
      </c>
      <c r="L5" s="11" t="s">
        <v>46</v>
      </c>
      <c r="M5" s="11" t="s">
        <v>45</v>
      </c>
      <c r="N5" s="11" t="s">
        <v>46</v>
      </c>
      <c r="O5" s="11" t="s">
        <v>45</v>
      </c>
      <c r="P5" s="11" t="s">
        <v>46</v>
      </c>
      <c r="Q5" s="11" t="s">
        <v>45</v>
      </c>
      <c r="R5" s="11" t="s">
        <v>46</v>
      </c>
      <c r="S5" s="11" t="s">
        <v>45</v>
      </c>
      <c r="T5" s="11" t="s">
        <v>46</v>
      </c>
      <c r="U5" s="11" t="s">
        <v>45</v>
      </c>
      <c r="V5" s="11" t="s">
        <v>46</v>
      </c>
      <c r="W5" s="11" t="s">
        <v>45</v>
      </c>
      <c r="X5" s="11" t="s">
        <v>46</v>
      </c>
      <c r="Y5" s="11" t="s">
        <v>45</v>
      </c>
      <c r="Z5" s="11" t="s">
        <v>46</v>
      </c>
      <c r="AA5" s="11" t="s">
        <v>45</v>
      </c>
      <c r="AB5" s="11" t="s">
        <v>46</v>
      </c>
      <c r="AC5" s="11" t="s">
        <v>45</v>
      </c>
      <c r="AD5" s="11" t="s">
        <v>46</v>
      </c>
      <c r="AE5" s="11" t="s">
        <v>45</v>
      </c>
      <c r="AF5" s="11" t="s">
        <v>46</v>
      </c>
      <c r="AG5" s="11" t="s">
        <v>45</v>
      </c>
      <c r="AH5" s="11" t="s">
        <v>46</v>
      </c>
      <c r="AI5" s="11" t="s">
        <v>45</v>
      </c>
      <c r="AJ5" s="11" t="s">
        <v>46</v>
      </c>
    </row>
    <row r="6" spans="2:36" x14ac:dyDescent="0.2">
      <c r="B6" s="32" t="s">
        <v>54</v>
      </c>
      <c r="C6" s="33"/>
      <c r="D6" s="34"/>
      <c r="E6" s="33"/>
      <c r="F6" s="34"/>
      <c r="G6" s="33"/>
      <c r="H6" s="34"/>
      <c r="I6" s="33"/>
      <c r="J6" s="34"/>
      <c r="K6" s="33"/>
      <c r="L6" s="34"/>
      <c r="M6" s="33"/>
      <c r="N6" s="34"/>
      <c r="O6" s="33"/>
      <c r="P6" s="34"/>
      <c r="Q6" s="33"/>
      <c r="R6" s="34"/>
      <c r="S6" s="33"/>
      <c r="T6" s="34"/>
      <c r="U6" s="33"/>
      <c r="V6" s="34"/>
      <c r="W6" s="33"/>
      <c r="X6" s="34"/>
      <c r="Y6" s="33"/>
      <c r="Z6" s="34"/>
      <c r="AA6" s="33"/>
      <c r="AB6" s="34"/>
      <c r="AC6" s="33"/>
      <c r="AD6" s="34"/>
      <c r="AE6" s="33"/>
      <c r="AF6" s="34"/>
      <c r="AG6" s="33"/>
      <c r="AH6" s="34"/>
      <c r="AI6" s="33"/>
      <c r="AJ6" s="34"/>
    </row>
    <row r="7" spans="2:36" x14ac:dyDescent="0.2">
      <c r="B7" s="15" t="s">
        <v>54</v>
      </c>
      <c r="C7" s="16">
        <v>6984</v>
      </c>
      <c r="D7" s="17" t="s">
        <v>55</v>
      </c>
      <c r="E7" s="16">
        <v>6853</v>
      </c>
      <c r="F7" s="17" t="s">
        <v>55</v>
      </c>
      <c r="G7" s="16">
        <v>6659</v>
      </c>
      <c r="H7" s="17" t="s">
        <v>55</v>
      </c>
      <c r="I7" s="16">
        <v>6530</v>
      </c>
      <c r="J7" s="17" t="s">
        <v>55</v>
      </c>
      <c r="K7" s="16">
        <v>6656</v>
      </c>
      <c r="L7" s="17" t="s">
        <v>55</v>
      </c>
      <c r="M7" s="16">
        <v>6688</v>
      </c>
      <c r="N7" s="17" t="s">
        <v>55</v>
      </c>
      <c r="O7" s="16">
        <v>6380</v>
      </c>
      <c r="P7" s="17" t="s">
        <v>55</v>
      </c>
      <c r="Q7" s="16">
        <v>6355</v>
      </c>
      <c r="R7" s="17" t="s">
        <v>55</v>
      </c>
      <c r="S7" s="16">
        <v>6349</v>
      </c>
      <c r="T7" s="17" t="s">
        <v>55</v>
      </c>
      <c r="U7" s="16">
        <v>6545</v>
      </c>
      <c r="V7" s="17" t="s">
        <v>55</v>
      </c>
      <c r="W7" s="16">
        <v>6567</v>
      </c>
      <c r="X7" s="17" t="s">
        <v>55</v>
      </c>
      <c r="Y7" s="16">
        <v>6354</v>
      </c>
      <c r="Z7" s="17" t="s">
        <v>55</v>
      </c>
      <c r="AA7" s="16">
        <v>6551</v>
      </c>
      <c r="AB7" s="17" t="s">
        <v>55</v>
      </c>
      <c r="AC7" s="16">
        <v>6455</v>
      </c>
      <c r="AD7" s="17" t="s">
        <v>55</v>
      </c>
      <c r="AE7" s="16">
        <v>6719</v>
      </c>
      <c r="AF7" s="17" t="s">
        <v>55</v>
      </c>
      <c r="AG7" s="16">
        <v>6691</v>
      </c>
      <c r="AH7" s="17" t="s">
        <v>55</v>
      </c>
      <c r="AI7" s="16">
        <v>7407</v>
      </c>
      <c r="AJ7" s="17" t="s">
        <v>55</v>
      </c>
    </row>
    <row r="8" spans="2:36" x14ac:dyDescent="0.2">
      <c r="B8" s="32" t="s">
        <v>56</v>
      </c>
      <c r="C8" s="33"/>
      <c r="D8" s="34"/>
      <c r="E8" s="33"/>
      <c r="F8" s="34"/>
      <c r="G8" s="33"/>
      <c r="H8" s="34"/>
      <c r="I8" s="33"/>
      <c r="J8" s="34"/>
      <c r="K8" s="33"/>
      <c r="L8" s="34"/>
      <c r="M8" s="33"/>
      <c r="N8" s="34"/>
      <c r="O8" s="33"/>
      <c r="P8" s="34"/>
      <c r="Q8" s="33"/>
      <c r="R8" s="34"/>
      <c r="S8" s="33"/>
      <c r="T8" s="34"/>
      <c r="U8" s="33"/>
      <c r="V8" s="34"/>
      <c r="W8" s="33"/>
      <c r="X8" s="34"/>
      <c r="Y8" s="33"/>
      <c r="Z8" s="34"/>
      <c r="AA8" s="33"/>
      <c r="AB8" s="34"/>
      <c r="AC8" s="33"/>
      <c r="AD8" s="34"/>
      <c r="AE8" s="33"/>
      <c r="AF8" s="34"/>
      <c r="AG8" s="33"/>
      <c r="AH8" s="34"/>
      <c r="AI8" s="33"/>
      <c r="AJ8" s="34"/>
    </row>
    <row r="9" spans="2:36" x14ac:dyDescent="0.2">
      <c r="B9" s="15" t="s">
        <v>42</v>
      </c>
      <c r="C9" s="16">
        <v>6749</v>
      </c>
      <c r="D9" s="17" t="s">
        <v>64</v>
      </c>
      <c r="E9" s="16">
        <v>6593</v>
      </c>
      <c r="F9" s="17" t="s">
        <v>64</v>
      </c>
      <c r="G9" s="16">
        <v>6410</v>
      </c>
      <c r="H9" s="17" t="s">
        <v>64</v>
      </c>
      <c r="I9" s="16">
        <v>6387</v>
      </c>
      <c r="J9" s="17" t="s">
        <v>64</v>
      </c>
      <c r="K9" s="16">
        <v>6474</v>
      </c>
      <c r="L9" s="17" t="s">
        <v>64</v>
      </c>
      <c r="M9" s="16">
        <v>6519</v>
      </c>
      <c r="N9" s="17" t="s">
        <v>64</v>
      </c>
      <c r="O9" s="16">
        <v>6230</v>
      </c>
      <c r="P9" s="17" t="s">
        <v>64</v>
      </c>
      <c r="Q9" s="16">
        <v>6172</v>
      </c>
      <c r="R9" s="17" t="s">
        <v>64</v>
      </c>
      <c r="S9" s="16">
        <v>6182</v>
      </c>
      <c r="T9" s="17" t="s">
        <v>64</v>
      </c>
      <c r="U9" s="16">
        <v>6354</v>
      </c>
      <c r="V9" s="17" t="s">
        <v>64</v>
      </c>
      <c r="W9" s="16">
        <v>6358</v>
      </c>
      <c r="X9" s="17" t="s">
        <v>64</v>
      </c>
      <c r="Y9" s="16">
        <v>6145</v>
      </c>
      <c r="Z9" s="17" t="s">
        <v>64</v>
      </c>
      <c r="AA9" s="16">
        <v>6351</v>
      </c>
      <c r="AB9" s="17" t="s">
        <v>64</v>
      </c>
      <c r="AC9" s="16">
        <v>6243</v>
      </c>
      <c r="AD9" s="17" t="s">
        <v>64</v>
      </c>
      <c r="AE9" s="16">
        <v>6517</v>
      </c>
      <c r="AF9" s="17" t="s">
        <v>64</v>
      </c>
      <c r="AG9" s="16">
        <v>6525</v>
      </c>
      <c r="AH9" s="17" t="s">
        <v>64</v>
      </c>
      <c r="AI9" s="16">
        <v>7224</v>
      </c>
      <c r="AJ9" s="17" t="s">
        <v>64</v>
      </c>
    </row>
    <row r="10" spans="2:36" x14ac:dyDescent="0.2">
      <c r="B10" s="15" t="s">
        <v>57</v>
      </c>
      <c r="C10" s="16">
        <v>1197</v>
      </c>
      <c r="D10" s="17" t="s">
        <v>97</v>
      </c>
      <c r="E10" s="16">
        <v>1282</v>
      </c>
      <c r="F10" s="17" t="s">
        <v>112</v>
      </c>
      <c r="G10" s="16">
        <v>1360</v>
      </c>
      <c r="H10" s="17" t="s">
        <v>131</v>
      </c>
      <c r="I10" s="16">
        <v>1381</v>
      </c>
      <c r="J10" s="17" t="s">
        <v>139</v>
      </c>
      <c r="K10" s="16">
        <v>1451</v>
      </c>
      <c r="L10" s="17" t="s">
        <v>153</v>
      </c>
      <c r="M10" s="16">
        <v>1447</v>
      </c>
      <c r="N10" s="17" t="s">
        <v>162</v>
      </c>
      <c r="O10" s="16">
        <v>1415</v>
      </c>
      <c r="P10" s="17" t="s">
        <v>169</v>
      </c>
      <c r="Q10" s="16">
        <v>1351</v>
      </c>
      <c r="R10" s="17" t="s">
        <v>175</v>
      </c>
      <c r="S10" s="16">
        <v>1386</v>
      </c>
      <c r="T10" s="17" t="s">
        <v>153</v>
      </c>
      <c r="U10" s="16">
        <v>1403</v>
      </c>
      <c r="V10" s="17" t="s">
        <v>187</v>
      </c>
      <c r="W10" s="16">
        <v>1524</v>
      </c>
      <c r="X10" s="17" t="s">
        <v>192</v>
      </c>
      <c r="Y10" s="16">
        <v>1485</v>
      </c>
      <c r="Z10" s="17" t="s">
        <v>200</v>
      </c>
      <c r="AA10" s="16">
        <v>1503</v>
      </c>
      <c r="AB10" s="17" t="s">
        <v>205</v>
      </c>
      <c r="AC10" s="16">
        <v>1465</v>
      </c>
      <c r="AD10" s="17" t="s">
        <v>211</v>
      </c>
      <c r="AE10" s="16">
        <v>1634</v>
      </c>
      <c r="AF10" s="17" t="s">
        <v>215</v>
      </c>
      <c r="AG10" s="16">
        <v>1553</v>
      </c>
      <c r="AH10" s="17" t="s">
        <v>219</v>
      </c>
      <c r="AI10" s="16">
        <v>1718</v>
      </c>
      <c r="AJ10" s="17" t="s">
        <v>219</v>
      </c>
    </row>
    <row r="11" spans="2:36" x14ac:dyDescent="0.2">
      <c r="B11" s="12" t="s">
        <v>76</v>
      </c>
      <c r="C11" s="13">
        <v>968</v>
      </c>
      <c r="D11" s="14" t="s">
        <v>98</v>
      </c>
      <c r="E11" s="13">
        <v>1045</v>
      </c>
      <c r="F11" s="14" t="s">
        <v>113</v>
      </c>
      <c r="G11" s="13">
        <v>1125</v>
      </c>
      <c r="H11" s="14" t="s">
        <v>132</v>
      </c>
      <c r="I11" s="13">
        <v>1117</v>
      </c>
      <c r="J11" s="14" t="s">
        <v>140</v>
      </c>
      <c r="K11" s="13">
        <v>1177</v>
      </c>
      <c r="L11" s="14" t="s">
        <v>154</v>
      </c>
      <c r="M11" s="13">
        <v>1202</v>
      </c>
      <c r="N11" s="14" t="s">
        <v>163</v>
      </c>
      <c r="O11" s="13">
        <v>1151</v>
      </c>
      <c r="P11" s="14" t="s">
        <v>170</v>
      </c>
      <c r="Q11" s="13">
        <v>1128</v>
      </c>
      <c r="R11" s="14" t="s">
        <v>176</v>
      </c>
      <c r="S11" s="13">
        <v>1145</v>
      </c>
      <c r="T11" s="14" t="s">
        <v>170</v>
      </c>
      <c r="U11" s="13">
        <v>1145</v>
      </c>
      <c r="V11" s="14" t="s">
        <v>188</v>
      </c>
      <c r="W11" s="13">
        <v>1244</v>
      </c>
      <c r="X11" s="14" t="s">
        <v>193</v>
      </c>
      <c r="Y11" s="13">
        <v>1232</v>
      </c>
      <c r="Z11" s="14" t="s">
        <v>201</v>
      </c>
      <c r="AA11" s="13">
        <v>1258</v>
      </c>
      <c r="AB11" s="14" t="s">
        <v>206</v>
      </c>
      <c r="AC11" s="13">
        <v>1195</v>
      </c>
      <c r="AD11" s="14" t="s">
        <v>105</v>
      </c>
      <c r="AE11" s="13">
        <v>1325</v>
      </c>
      <c r="AF11" s="14" t="s">
        <v>216</v>
      </c>
      <c r="AG11" s="13">
        <v>1260</v>
      </c>
      <c r="AH11" s="14" t="s">
        <v>220</v>
      </c>
      <c r="AI11" s="13">
        <v>1398</v>
      </c>
      <c r="AJ11" s="14" t="s">
        <v>112</v>
      </c>
    </row>
    <row r="12" spans="2:36" x14ac:dyDescent="0.2">
      <c r="B12" s="12" t="s">
        <v>77</v>
      </c>
      <c r="C12" s="13">
        <v>229</v>
      </c>
      <c r="D12" s="14" t="s">
        <v>99</v>
      </c>
      <c r="E12" s="13">
        <v>237</v>
      </c>
      <c r="F12" s="14" t="s">
        <v>114</v>
      </c>
      <c r="G12" s="13">
        <v>235</v>
      </c>
      <c r="H12" s="14" t="s">
        <v>119</v>
      </c>
      <c r="I12" s="13">
        <v>264</v>
      </c>
      <c r="J12" s="14" t="s">
        <v>141</v>
      </c>
      <c r="K12" s="13">
        <v>274</v>
      </c>
      <c r="L12" s="14" t="s">
        <v>155</v>
      </c>
      <c r="M12" s="13">
        <v>245</v>
      </c>
      <c r="N12" s="14" t="s">
        <v>164</v>
      </c>
      <c r="O12" s="13">
        <v>264</v>
      </c>
      <c r="P12" s="14" t="s">
        <v>155</v>
      </c>
      <c r="Q12" s="13">
        <v>223</v>
      </c>
      <c r="R12" s="14" t="s">
        <v>114</v>
      </c>
      <c r="S12" s="13">
        <v>241</v>
      </c>
      <c r="T12" s="14" t="s">
        <v>181</v>
      </c>
      <c r="U12" s="13">
        <v>258</v>
      </c>
      <c r="V12" s="14" t="s">
        <v>141</v>
      </c>
      <c r="W12" s="13">
        <v>280</v>
      </c>
      <c r="X12" s="14" t="s">
        <v>194</v>
      </c>
      <c r="Y12" s="13">
        <v>253</v>
      </c>
      <c r="Z12" s="14" t="s">
        <v>141</v>
      </c>
      <c r="AA12" s="13">
        <v>245</v>
      </c>
      <c r="AB12" s="14" t="s">
        <v>181</v>
      </c>
      <c r="AC12" s="13">
        <v>270</v>
      </c>
      <c r="AD12" s="14" t="s">
        <v>212</v>
      </c>
      <c r="AE12" s="13">
        <v>309</v>
      </c>
      <c r="AF12" s="14" t="s">
        <v>217</v>
      </c>
      <c r="AG12" s="13">
        <v>293</v>
      </c>
      <c r="AH12" s="14" t="s">
        <v>221</v>
      </c>
      <c r="AI12" s="13">
        <v>320</v>
      </c>
      <c r="AJ12" s="14" t="s">
        <v>194</v>
      </c>
    </row>
    <row r="13" spans="2:36" x14ac:dyDescent="0.2">
      <c r="B13" s="15" t="s">
        <v>58</v>
      </c>
      <c r="C13" s="16">
        <v>172</v>
      </c>
      <c r="D13" s="17" t="s">
        <v>100</v>
      </c>
      <c r="E13" s="16">
        <v>181</v>
      </c>
      <c r="F13" s="17" t="s">
        <v>115</v>
      </c>
      <c r="G13" s="16">
        <v>164</v>
      </c>
      <c r="H13" s="17" t="s">
        <v>66</v>
      </c>
      <c r="I13" s="16">
        <v>161</v>
      </c>
      <c r="J13" s="17" t="s">
        <v>100</v>
      </c>
      <c r="K13" s="16">
        <v>184</v>
      </c>
      <c r="L13" s="17" t="s">
        <v>151</v>
      </c>
      <c r="M13" s="16">
        <v>186</v>
      </c>
      <c r="N13" s="17" t="s">
        <v>109</v>
      </c>
      <c r="O13" s="16">
        <v>177</v>
      </c>
      <c r="P13" s="17" t="s">
        <v>151</v>
      </c>
      <c r="Q13" s="16">
        <v>151</v>
      </c>
      <c r="R13" s="17" t="s">
        <v>110</v>
      </c>
      <c r="S13" s="16">
        <v>166</v>
      </c>
      <c r="T13" s="17" t="s">
        <v>115</v>
      </c>
      <c r="U13" s="16">
        <v>117</v>
      </c>
      <c r="V13" s="17" t="s">
        <v>124</v>
      </c>
      <c r="W13" s="16">
        <v>163</v>
      </c>
      <c r="X13" s="17" t="s">
        <v>66</v>
      </c>
      <c r="Y13" s="16">
        <v>116</v>
      </c>
      <c r="Z13" s="17" t="s">
        <v>152</v>
      </c>
      <c r="AA13" s="16">
        <v>132</v>
      </c>
      <c r="AB13" s="17" t="s">
        <v>142</v>
      </c>
      <c r="AC13" s="16">
        <v>173</v>
      </c>
      <c r="AD13" s="17" t="s">
        <v>151</v>
      </c>
      <c r="AE13" s="16">
        <v>176</v>
      </c>
      <c r="AF13" s="17" t="s">
        <v>115</v>
      </c>
      <c r="AG13" s="16">
        <v>162</v>
      </c>
      <c r="AH13" s="17" t="s">
        <v>100</v>
      </c>
      <c r="AI13" s="16">
        <v>192</v>
      </c>
      <c r="AJ13" s="17" t="s">
        <v>115</v>
      </c>
    </row>
    <row r="14" spans="2:36" x14ac:dyDescent="0.2">
      <c r="B14" s="12" t="s">
        <v>78</v>
      </c>
      <c r="C14" s="13">
        <v>172</v>
      </c>
      <c r="D14" s="14" t="s">
        <v>100</v>
      </c>
      <c r="E14" s="13">
        <v>154</v>
      </c>
      <c r="F14" s="14" t="s">
        <v>116</v>
      </c>
      <c r="G14" s="13">
        <v>141</v>
      </c>
      <c r="H14" s="14" t="s">
        <v>128</v>
      </c>
      <c r="I14" s="13">
        <v>132</v>
      </c>
      <c r="J14" s="14" t="s">
        <v>142</v>
      </c>
      <c r="K14" s="13">
        <v>137</v>
      </c>
      <c r="L14" s="14" t="s">
        <v>142</v>
      </c>
      <c r="M14" s="13">
        <v>143</v>
      </c>
      <c r="N14" s="14" t="s">
        <v>128</v>
      </c>
      <c r="O14" s="13">
        <v>119</v>
      </c>
      <c r="P14" s="14" t="s">
        <v>152</v>
      </c>
      <c r="Q14" s="13">
        <v>112</v>
      </c>
      <c r="R14" s="14" t="s">
        <v>124</v>
      </c>
      <c r="S14" s="13">
        <v>110</v>
      </c>
      <c r="T14" s="14" t="s">
        <v>124</v>
      </c>
      <c r="U14" s="13">
        <v>80</v>
      </c>
      <c r="V14" s="14" t="s">
        <v>174</v>
      </c>
      <c r="W14" s="13">
        <v>95</v>
      </c>
      <c r="X14" s="14" t="s">
        <v>148</v>
      </c>
      <c r="Y14" s="13">
        <v>66</v>
      </c>
      <c r="Z14" s="14" t="s">
        <v>129</v>
      </c>
      <c r="AA14" s="13">
        <v>73</v>
      </c>
      <c r="AB14" s="14" t="s">
        <v>129</v>
      </c>
      <c r="AC14" s="13">
        <v>98</v>
      </c>
      <c r="AD14" s="14" t="s">
        <v>108</v>
      </c>
      <c r="AE14" s="13">
        <v>102</v>
      </c>
      <c r="AF14" s="14" t="s">
        <v>108</v>
      </c>
      <c r="AG14" s="13">
        <v>102</v>
      </c>
      <c r="AH14" s="14" t="s">
        <v>108</v>
      </c>
      <c r="AI14" s="13">
        <v>133</v>
      </c>
      <c r="AJ14" s="14" t="s">
        <v>124</v>
      </c>
    </row>
    <row r="15" spans="2:36" x14ac:dyDescent="0.2">
      <c r="B15" s="12" t="s">
        <v>79</v>
      </c>
      <c r="C15" s="13" t="s">
        <v>55</v>
      </c>
      <c r="D15" s="14" t="s">
        <v>55</v>
      </c>
      <c r="E15" s="13">
        <v>27</v>
      </c>
      <c r="F15" s="14" t="s">
        <v>107</v>
      </c>
      <c r="G15" s="13">
        <v>23</v>
      </c>
      <c r="H15" s="14" t="s">
        <v>107</v>
      </c>
      <c r="I15" s="13">
        <v>29</v>
      </c>
      <c r="J15" s="14" t="s">
        <v>127</v>
      </c>
      <c r="K15" s="13">
        <v>47</v>
      </c>
      <c r="L15" s="14" t="s">
        <v>137</v>
      </c>
      <c r="M15" s="13">
        <v>43</v>
      </c>
      <c r="N15" s="14" t="s">
        <v>137</v>
      </c>
      <c r="O15" s="13">
        <v>58</v>
      </c>
      <c r="P15" s="14" t="s">
        <v>138</v>
      </c>
      <c r="Q15" s="13">
        <v>39</v>
      </c>
      <c r="R15" s="14" t="s">
        <v>120</v>
      </c>
      <c r="S15" s="13">
        <v>56</v>
      </c>
      <c r="T15" s="14" t="s">
        <v>138</v>
      </c>
      <c r="U15" s="13">
        <v>37</v>
      </c>
      <c r="V15" s="14" t="s">
        <v>120</v>
      </c>
      <c r="W15" s="13">
        <v>68</v>
      </c>
      <c r="X15" s="14" t="s">
        <v>129</v>
      </c>
      <c r="Y15" s="13">
        <v>50</v>
      </c>
      <c r="Z15" s="14" t="s">
        <v>104</v>
      </c>
      <c r="AA15" s="13">
        <v>59</v>
      </c>
      <c r="AB15" s="14" t="s">
        <v>138</v>
      </c>
      <c r="AC15" s="13">
        <v>75</v>
      </c>
      <c r="AD15" s="14" t="s">
        <v>111</v>
      </c>
      <c r="AE15" s="13">
        <v>74</v>
      </c>
      <c r="AF15" s="14" t="s">
        <v>129</v>
      </c>
      <c r="AG15" s="13">
        <v>60</v>
      </c>
      <c r="AH15" s="14" t="s">
        <v>138</v>
      </c>
      <c r="AI15" s="13">
        <v>59</v>
      </c>
      <c r="AJ15" s="14" t="s">
        <v>104</v>
      </c>
    </row>
    <row r="16" spans="2:36" x14ac:dyDescent="0.2">
      <c r="B16" s="15" t="s">
        <v>59</v>
      </c>
      <c r="C16" s="16">
        <v>3797</v>
      </c>
      <c r="D16" s="17" t="s">
        <v>101</v>
      </c>
      <c r="E16" s="16">
        <v>3784</v>
      </c>
      <c r="F16" s="17" t="s">
        <v>67</v>
      </c>
      <c r="G16" s="16">
        <v>3664</v>
      </c>
      <c r="H16" s="17" t="s">
        <v>133</v>
      </c>
      <c r="I16" s="16">
        <v>3657</v>
      </c>
      <c r="J16" s="17" t="s">
        <v>143</v>
      </c>
      <c r="K16" s="16">
        <v>3679</v>
      </c>
      <c r="L16" s="17" t="s">
        <v>156</v>
      </c>
      <c r="M16" s="16">
        <v>3712</v>
      </c>
      <c r="N16" s="17" t="s">
        <v>165</v>
      </c>
      <c r="O16" s="16">
        <v>3583</v>
      </c>
      <c r="P16" s="17" t="s">
        <v>171</v>
      </c>
      <c r="Q16" s="16">
        <v>3582</v>
      </c>
      <c r="R16" s="17" t="s">
        <v>177</v>
      </c>
      <c r="S16" s="16">
        <v>3592</v>
      </c>
      <c r="T16" s="17" t="s">
        <v>182</v>
      </c>
      <c r="U16" s="16">
        <v>3781</v>
      </c>
      <c r="V16" s="17" t="s">
        <v>189</v>
      </c>
      <c r="W16" s="16">
        <v>3598</v>
      </c>
      <c r="X16" s="17" t="s">
        <v>195</v>
      </c>
      <c r="Y16" s="16">
        <v>3486</v>
      </c>
      <c r="Z16" s="17" t="s">
        <v>202</v>
      </c>
      <c r="AA16" s="16">
        <v>3592</v>
      </c>
      <c r="AB16" s="17" t="s">
        <v>195</v>
      </c>
      <c r="AC16" s="16">
        <v>3575</v>
      </c>
      <c r="AD16" s="17" t="s">
        <v>143</v>
      </c>
      <c r="AE16" s="16">
        <v>3662</v>
      </c>
      <c r="AF16" s="17" t="s">
        <v>218</v>
      </c>
      <c r="AG16" s="16">
        <v>3811</v>
      </c>
      <c r="AH16" s="17" t="s">
        <v>222</v>
      </c>
      <c r="AI16" s="16">
        <v>4163</v>
      </c>
      <c r="AJ16" s="17" t="s">
        <v>226</v>
      </c>
    </row>
    <row r="17" spans="2:36" x14ac:dyDescent="0.2">
      <c r="B17" s="12" t="s">
        <v>80</v>
      </c>
      <c r="C17" s="13">
        <v>525</v>
      </c>
      <c r="D17" s="14" t="s">
        <v>102</v>
      </c>
      <c r="E17" s="13">
        <v>633</v>
      </c>
      <c r="F17" s="14" t="s">
        <v>117</v>
      </c>
      <c r="G17" s="13">
        <v>560</v>
      </c>
      <c r="H17" s="14" t="s">
        <v>134</v>
      </c>
      <c r="I17" s="13">
        <v>608</v>
      </c>
      <c r="J17" s="14" t="s">
        <v>144</v>
      </c>
      <c r="K17" s="13">
        <v>640</v>
      </c>
      <c r="L17" s="14" t="s">
        <v>157</v>
      </c>
      <c r="M17" s="13">
        <v>659</v>
      </c>
      <c r="N17" s="14" t="s">
        <v>166</v>
      </c>
      <c r="O17" s="13">
        <v>632</v>
      </c>
      <c r="P17" s="14" t="s">
        <v>166</v>
      </c>
      <c r="Q17" s="13">
        <v>587</v>
      </c>
      <c r="R17" s="14" t="s">
        <v>144</v>
      </c>
      <c r="S17" s="13">
        <v>573</v>
      </c>
      <c r="T17" s="14" t="s">
        <v>183</v>
      </c>
      <c r="U17" s="13">
        <v>626</v>
      </c>
      <c r="V17" s="14" t="s">
        <v>157</v>
      </c>
      <c r="W17" s="13">
        <v>548</v>
      </c>
      <c r="X17" s="14" t="s">
        <v>196</v>
      </c>
      <c r="Y17" s="13">
        <v>512</v>
      </c>
      <c r="Z17" s="14" t="s">
        <v>203</v>
      </c>
      <c r="AA17" s="13">
        <v>558</v>
      </c>
      <c r="AB17" s="14" t="s">
        <v>207</v>
      </c>
      <c r="AC17" s="13">
        <v>523</v>
      </c>
      <c r="AD17" s="14" t="s">
        <v>213</v>
      </c>
      <c r="AE17" s="13">
        <v>538</v>
      </c>
      <c r="AF17" s="14" t="s">
        <v>203</v>
      </c>
      <c r="AG17" s="13">
        <v>524</v>
      </c>
      <c r="AH17" s="14" t="s">
        <v>223</v>
      </c>
      <c r="AI17" s="13">
        <v>538</v>
      </c>
      <c r="AJ17" s="14" t="s">
        <v>227</v>
      </c>
    </row>
    <row r="18" spans="2:36" x14ac:dyDescent="0.2">
      <c r="B18" s="12" t="s">
        <v>81</v>
      </c>
      <c r="C18" s="13">
        <v>3081</v>
      </c>
      <c r="D18" s="14" t="s">
        <v>103</v>
      </c>
      <c r="E18" s="13">
        <v>2866</v>
      </c>
      <c r="F18" s="14" t="s">
        <v>118</v>
      </c>
      <c r="G18" s="13">
        <v>2933</v>
      </c>
      <c r="H18" s="14" t="s">
        <v>135</v>
      </c>
      <c r="I18" s="13">
        <v>2856</v>
      </c>
      <c r="J18" s="14" t="s">
        <v>145</v>
      </c>
      <c r="K18" s="13">
        <v>2886</v>
      </c>
      <c r="L18" s="14" t="s">
        <v>158</v>
      </c>
      <c r="M18" s="13">
        <v>2884</v>
      </c>
      <c r="N18" s="14" t="s">
        <v>167</v>
      </c>
      <c r="O18" s="13">
        <v>2748</v>
      </c>
      <c r="P18" s="14" t="s">
        <v>172</v>
      </c>
      <c r="Q18" s="13">
        <v>2783</v>
      </c>
      <c r="R18" s="14" t="s">
        <v>178</v>
      </c>
      <c r="S18" s="13">
        <v>2818</v>
      </c>
      <c r="T18" s="14" t="s">
        <v>184</v>
      </c>
      <c r="U18" s="13">
        <v>2909</v>
      </c>
      <c r="V18" s="14" t="s">
        <v>135</v>
      </c>
      <c r="W18" s="13">
        <v>2823</v>
      </c>
      <c r="X18" s="14" t="s">
        <v>197</v>
      </c>
      <c r="Y18" s="13">
        <v>2752</v>
      </c>
      <c r="Z18" s="14" t="s">
        <v>204</v>
      </c>
      <c r="AA18" s="13">
        <v>2786</v>
      </c>
      <c r="AB18" s="14" t="s">
        <v>208</v>
      </c>
      <c r="AC18" s="13">
        <v>2799</v>
      </c>
      <c r="AD18" s="14" t="s">
        <v>204</v>
      </c>
      <c r="AE18" s="13">
        <v>2875</v>
      </c>
      <c r="AF18" s="14" t="s">
        <v>172</v>
      </c>
      <c r="AG18" s="13">
        <v>3046</v>
      </c>
      <c r="AH18" s="14" t="s">
        <v>224</v>
      </c>
      <c r="AI18" s="13">
        <v>3369</v>
      </c>
      <c r="AJ18" s="14" t="s">
        <v>228</v>
      </c>
    </row>
    <row r="19" spans="2:36" x14ac:dyDescent="0.2">
      <c r="B19" s="12" t="s">
        <v>82</v>
      </c>
      <c r="C19" s="13">
        <v>136</v>
      </c>
      <c r="D19" s="14" t="s">
        <v>69</v>
      </c>
      <c r="E19" s="13">
        <v>246</v>
      </c>
      <c r="F19" s="14" t="s">
        <v>119</v>
      </c>
      <c r="G19" s="13">
        <v>145</v>
      </c>
      <c r="H19" s="14" t="s">
        <v>116</v>
      </c>
      <c r="I19" s="13">
        <v>172</v>
      </c>
      <c r="J19" s="14" t="s">
        <v>115</v>
      </c>
      <c r="K19" s="13">
        <v>143</v>
      </c>
      <c r="L19" s="14" t="s">
        <v>128</v>
      </c>
      <c r="M19" s="13">
        <v>156</v>
      </c>
      <c r="N19" s="14" t="s">
        <v>110</v>
      </c>
      <c r="O19" s="13">
        <v>195</v>
      </c>
      <c r="P19" s="14" t="s">
        <v>173</v>
      </c>
      <c r="Q19" s="13">
        <v>203</v>
      </c>
      <c r="R19" s="14" t="s">
        <v>179</v>
      </c>
      <c r="S19" s="13">
        <v>177</v>
      </c>
      <c r="T19" s="14" t="s">
        <v>109</v>
      </c>
      <c r="U19" s="13">
        <v>218</v>
      </c>
      <c r="V19" s="14" t="s">
        <v>99</v>
      </c>
      <c r="W19" s="13">
        <v>221</v>
      </c>
      <c r="X19" s="14" t="s">
        <v>198</v>
      </c>
      <c r="Y19" s="13">
        <v>206</v>
      </c>
      <c r="Z19" s="14" t="s">
        <v>99</v>
      </c>
      <c r="AA19" s="13">
        <v>227</v>
      </c>
      <c r="AB19" s="14" t="s">
        <v>114</v>
      </c>
      <c r="AC19" s="13">
        <v>231</v>
      </c>
      <c r="AD19" s="14" t="s">
        <v>119</v>
      </c>
      <c r="AE19" s="13">
        <v>235</v>
      </c>
      <c r="AF19" s="14" t="s">
        <v>114</v>
      </c>
      <c r="AG19" s="13">
        <v>228</v>
      </c>
      <c r="AH19" s="14" t="s">
        <v>198</v>
      </c>
      <c r="AI19" s="13">
        <v>231</v>
      </c>
      <c r="AJ19" s="14" t="s">
        <v>126</v>
      </c>
    </row>
    <row r="20" spans="2:36" x14ac:dyDescent="0.2">
      <c r="B20" s="12" t="s">
        <v>83</v>
      </c>
      <c r="C20" s="13">
        <v>55</v>
      </c>
      <c r="D20" s="14" t="s">
        <v>104</v>
      </c>
      <c r="E20" s="13">
        <v>39</v>
      </c>
      <c r="F20" s="14" t="s">
        <v>120</v>
      </c>
      <c r="G20" s="13">
        <v>26</v>
      </c>
      <c r="H20" s="14" t="s">
        <v>107</v>
      </c>
      <c r="I20" s="13">
        <v>21</v>
      </c>
      <c r="J20" s="14" t="s">
        <v>123</v>
      </c>
      <c r="K20" s="13">
        <v>10</v>
      </c>
      <c r="L20" s="14" t="s">
        <v>150</v>
      </c>
      <c r="M20" s="13">
        <v>13</v>
      </c>
      <c r="N20" s="14" t="s">
        <v>150</v>
      </c>
      <c r="O20" s="13">
        <v>8</v>
      </c>
      <c r="P20" s="14" t="s">
        <v>70</v>
      </c>
      <c r="Q20" s="13">
        <v>9</v>
      </c>
      <c r="R20" s="14" t="s">
        <v>70</v>
      </c>
      <c r="S20" s="13">
        <v>2</v>
      </c>
      <c r="T20" s="14" t="s">
        <v>125</v>
      </c>
      <c r="U20" s="13">
        <v>5</v>
      </c>
      <c r="V20" s="14" t="s">
        <v>70</v>
      </c>
      <c r="W20" s="13" t="s">
        <v>55</v>
      </c>
      <c r="X20" s="14" t="s">
        <v>55</v>
      </c>
      <c r="Y20" s="13" t="s">
        <v>55</v>
      </c>
      <c r="Z20" s="14" t="s">
        <v>55</v>
      </c>
      <c r="AA20" s="13" t="s">
        <v>55</v>
      </c>
      <c r="AB20" s="14" t="s">
        <v>55</v>
      </c>
      <c r="AC20" s="13" t="s">
        <v>55</v>
      </c>
      <c r="AD20" s="14" t="s">
        <v>55</v>
      </c>
      <c r="AE20" s="13" t="s">
        <v>55</v>
      </c>
      <c r="AF20" s="14" t="s">
        <v>55</v>
      </c>
      <c r="AG20" s="13" t="s">
        <v>55</v>
      </c>
      <c r="AH20" s="14" t="s">
        <v>55</v>
      </c>
      <c r="AI20" s="13" t="s">
        <v>55</v>
      </c>
      <c r="AJ20" s="14" t="s">
        <v>55</v>
      </c>
    </row>
    <row r="21" spans="2:36" x14ac:dyDescent="0.2">
      <c r="B21" s="12" t="s">
        <v>84</v>
      </c>
      <c r="C21" s="13" t="s">
        <v>55</v>
      </c>
      <c r="D21" s="14" t="s">
        <v>55</v>
      </c>
      <c r="E21" s="13" t="s">
        <v>55</v>
      </c>
      <c r="F21" s="14" t="s">
        <v>55</v>
      </c>
      <c r="G21" s="13" t="s">
        <v>55</v>
      </c>
      <c r="H21" s="14" t="s">
        <v>55</v>
      </c>
      <c r="I21" s="13" t="s">
        <v>55</v>
      </c>
      <c r="J21" s="14" t="s">
        <v>55</v>
      </c>
      <c r="K21" s="13" t="s">
        <v>55</v>
      </c>
      <c r="L21" s="14" t="s">
        <v>55</v>
      </c>
      <c r="M21" s="13" t="s">
        <v>55</v>
      </c>
      <c r="N21" s="14" t="s">
        <v>55</v>
      </c>
      <c r="O21" s="13" t="s">
        <v>55</v>
      </c>
      <c r="P21" s="14" t="s">
        <v>55</v>
      </c>
      <c r="Q21" s="13" t="s">
        <v>55</v>
      </c>
      <c r="R21" s="14" t="s">
        <v>55</v>
      </c>
      <c r="S21" s="13">
        <v>22</v>
      </c>
      <c r="T21" s="14" t="s">
        <v>107</v>
      </c>
      <c r="U21" s="13">
        <v>23</v>
      </c>
      <c r="V21" s="14" t="s">
        <v>107</v>
      </c>
      <c r="W21" s="13">
        <v>6</v>
      </c>
      <c r="X21" s="14" t="s">
        <v>70</v>
      </c>
      <c r="Y21" s="13">
        <v>16</v>
      </c>
      <c r="Z21" s="14" t="s">
        <v>123</v>
      </c>
      <c r="AA21" s="13">
        <v>21</v>
      </c>
      <c r="AB21" s="14" t="s">
        <v>123</v>
      </c>
      <c r="AC21" s="13">
        <v>22</v>
      </c>
      <c r="AD21" s="14" t="s">
        <v>107</v>
      </c>
      <c r="AE21" s="13">
        <v>14</v>
      </c>
      <c r="AF21" s="14" t="s">
        <v>150</v>
      </c>
      <c r="AG21" s="13">
        <v>13</v>
      </c>
      <c r="AH21" s="14" t="s">
        <v>150</v>
      </c>
      <c r="AI21" s="13">
        <v>25</v>
      </c>
      <c r="AJ21" s="14" t="s">
        <v>123</v>
      </c>
    </row>
    <row r="22" spans="2:36" x14ac:dyDescent="0.2">
      <c r="B22" s="15" t="s">
        <v>60</v>
      </c>
      <c r="C22" s="16">
        <v>1286</v>
      </c>
      <c r="D22" s="17" t="s">
        <v>105</v>
      </c>
      <c r="E22" s="16">
        <v>993</v>
      </c>
      <c r="F22" s="17" t="s">
        <v>121</v>
      </c>
      <c r="G22" s="16">
        <v>865</v>
      </c>
      <c r="H22" s="17" t="s">
        <v>136</v>
      </c>
      <c r="I22" s="16">
        <v>889</v>
      </c>
      <c r="J22" s="17" t="s">
        <v>146</v>
      </c>
      <c r="K22" s="16">
        <v>869</v>
      </c>
      <c r="L22" s="17" t="s">
        <v>159</v>
      </c>
      <c r="M22" s="16">
        <v>891</v>
      </c>
      <c r="N22" s="17" t="s">
        <v>168</v>
      </c>
      <c r="O22" s="16">
        <v>798</v>
      </c>
      <c r="P22" s="17" t="s">
        <v>68</v>
      </c>
      <c r="Q22" s="16">
        <v>791</v>
      </c>
      <c r="R22" s="17" t="s">
        <v>68</v>
      </c>
      <c r="S22" s="16">
        <v>786</v>
      </c>
      <c r="T22" s="17" t="s">
        <v>185</v>
      </c>
      <c r="U22" s="16">
        <v>830</v>
      </c>
      <c r="V22" s="17" t="s">
        <v>190</v>
      </c>
      <c r="W22" s="16">
        <v>820</v>
      </c>
      <c r="X22" s="17" t="s">
        <v>199</v>
      </c>
      <c r="Y22" s="16">
        <v>831</v>
      </c>
      <c r="Z22" s="17" t="s">
        <v>136</v>
      </c>
      <c r="AA22" s="16">
        <v>939</v>
      </c>
      <c r="AB22" s="17" t="s">
        <v>209</v>
      </c>
      <c r="AC22" s="16">
        <v>861</v>
      </c>
      <c r="AD22" s="17" t="s">
        <v>214</v>
      </c>
      <c r="AE22" s="16">
        <v>830</v>
      </c>
      <c r="AF22" s="17" t="s">
        <v>185</v>
      </c>
      <c r="AG22" s="16">
        <v>821</v>
      </c>
      <c r="AH22" s="17" t="s">
        <v>225</v>
      </c>
      <c r="AI22" s="16">
        <v>896</v>
      </c>
      <c r="AJ22" s="17" t="s">
        <v>229</v>
      </c>
    </row>
    <row r="23" spans="2:36" x14ac:dyDescent="0.2">
      <c r="B23" s="12" t="s">
        <v>85</v>
      </c>
      <c r="C23" s="13">
        <v>945</v>
      </c>
      <c r="D23" s="14" t="s">
        <v>106</v>
      </c>
      <c r="E23" s="13">
        <v>725</v>
      </c>
      <c r="F23" s="14" t="s">
        <v>122</v>
      </c>
      <c r="G23" s="13">
        <v>618</v>
      </c>
      <c r="H23" s="14" t="s">
        <v>117</v>
      </c>
      <c r="I23" s="13">
        <v>667</v>
      </c>
      <c r="J23" s="14" t="s">
        <v>147</v>
      </c>
      <c r="K23" s="13">
        <v>628</v>
      </c>
      <c r="L23" s="14" t="s">
        <v>160</v>
      </c>
      <c r="M23" s="13">
        <v>679</v>
      </c>
      <c r="N23" s="14" t="s">
        <v>147</v>
      </c>
      <c r="O23" s="13">
        <v>605</v>
      </c>
      <c r="P23" s="14" t="s">
        <v>160</v>
      </c>
      <c r="Q23" s="13">
        <v>559</v>
      </c>
      <c r="R23" s="14" t="s">
        <v>180</v>
      </c>
      <c r="S23" s="13">
        <v>569</v>
      </c>
      <c r="T23" s="14" t="s">
        <v>186</v>
      </c>
      <c r="U23" s="13">
        <v>623</v>
      </c>
      <c r="V23" s="14" t="s">
        <v>191</v>
      </c>
      <c r="W23" s="13">
        <v>605</v>
      </c>
      <c r="X23" s="14" t="s">
        <v>144</v>
      </c>
      <c r="Y23" s="13">
        <v>640</v>
      </c>
      <c r="Z23" s="14" t="s">
        <v>147</v>
      </c>
      <c r="AA23" s="13">
        <v>738</v>
      </c>
      <c r="AB23" s="14" t="s">
        <v>210</v>
      </c>
      <c r="AC23" s="13">
        <v>652</v>
      </c>
      <c r="AD23" s="14" t="s">
        <v>147</v>
      </c>
      <c r="AE23" s="13">
        <v>619</v>
      </c>
      <c r="AF23" s="14" t="s">
        <v>144</v>
      </c>
      <c r="AG23" s="13">
        <v>618</v>
      </c>
      <c r="AH23" s="14" t="s">
        <v>144</v>
      </c>
      <c r="AI23" s="13">
        <v>703</v>
      </c>
      <c r="AJ23" s="14" t="s">
        <v>160</v>
      </c>
    </row>
    <row r="24" spans="2:36" x14ac:dyDescent="0.2">
      <c r="B24" s="12" t="s">
        <v>86</v>
      </c>
      <c r="C24" s="13">
        <v>26</v>
      </c>
      <c r="D24" s="14" t="s">
        <v>107</v>
      </c>
      <c r="E24" s="13">
        <v>19</v>
      </c>
      <c r="F24" s="14" t="s">
        <v>123</v>
      </c>
      <c r="G24" s="13">
        <v>32</v>
      </c>
      <c r="H24" s="14" t="s">
        <v>127</v>
      </c>
      <c r="I24" s="13">
        <v>23</v>
      </c>
      <c r="J24" s="14" t="s">
        <v>107</v>
      </c>
      <c r="K24" s="13">
        <v>25</v>
      </c>
      <c r="L24" s="14" t="s">
        <v>107</v>
      </c>
      <c r="M24" s="13">
        <v>20</v>
      </c>
      <c r="N24" s="14" t="s">
        <v>123</v>
      </c>
      <c r="O24" s="13">
        <v>23</v>
      </c>
      <c r="P24" s="14" t="s">
        <v>107</v>
      </c>
      <c r="Q24" s="13">
        <v>26</v>
      </c>
      <c r="R24" s="14" t="s">
        <v>107</v>
      </c>
      <c r="S24" s="13">
        <v>24</v>
      </c>
      <c r="T24" s="14" t="s">
        <v>107</v>
      </c>
      <c r="U24" s="13">
        <v>28</v>
      </c>
      <c r="V24" s="14" t="s">
        <v>107</v>
      </c>
      <c r="W24" s="13">
        <v>32</v>
      </c>
      <c r="X24" s="14" t="s">
        <v>127</v>
      </c>
      <c r="Y24" s="13">
        <v>24</v>
      </c>
      <c r="Z24" s="14" t="s">
        <v>107</v>
      </c>
      <c r="AA24" s="13">
        <v>24</v>
      </c>
      <c r="AB24" s="14" t="s">
        <v>107</v>
      </c>
      <c r="AC24" s="13">
        <v>29</v>
      </c>
      <c r="AD24" s="14" t="s">
        <v>127</v>
      </c>
      <c r="AE24" s="13">
        <v>21</v>
      </c>
      <c r="AF24" s="14" t="s">
        <v>123</v>
      </c>
      <c r="AG24" s="13">
        <v>27</v>
      </c>
      <c r="AH24" s="14" t="s">
        <v>107</v>
      </c>
      <c r="AI24" s="13">
        <v>19</v>
      </c>
      <c r="AJ24" s="14" t="s">
        <v>123</v>
      </c>
    </row>
    <row r="25" spans="2:36" x14ac:dyDescent="0.2">
      <c r="B25" s="12" t="s">
        <v>87</v>
      </c>
      <c r="C25" s="13">
        <v>111</v>
      </c>
      <c r="D25" s="14" t="s">
        <v>108</v>
      </c>
      <c r="E25" s="13">
        <v>120</v>
      </c>
      <c r="F25" s="14" t="s">
        <v>124</v>
      </c>
      <c r="G25" s="13">
        <v>100</v>
      </c>
      <c r="H25" s="14" t="s">
        <v>108</v>
      </c>
      <c r="I25" s="13">
        <v>94</v>
      </c>
      <c r="J25" s="14" t="s">
        <v>148</v>
      </c>
      <c r="K25" s="13">
        <v>78</v>
      </c>
      <c r="L25" s="14" t="s">
        <v>111</v>
      </c>
      <c r="M25" s="13">
        <v>89</v>
      </c>
      <c r="N25" s="14" t="s">
        <v>149</v>
      </c>
      <c r="O25" s="13">
        <v>83</v>
      </c>
      <c r="P25" s="14" t="s">
        <v>174</v>
      </c>
      <c r="Q25" s="13">
        <v>89</v>
      </c>
      <c r="R25" s="14" t="s">
        <v>149</v>
      </c>
      <c r="S25" s="13">
        <v>71</v>
      </c>
      <c r="T25" s="14" t="s">
        <v>129</v>
      </c>
      <c r="U25" s="13">
        <v>60</v>
      </c>
      <c r="V25" s="14" t="s">
        <v>138</v>
      </c>
      <c r="W25" s="13">
        <v>68</v>
      </c>
      <c r="X25" s="14" t="s">
        <v>129</v>
      </c>
      <c r="Y25" s="13">
        <v>61</v>
      </c>
      <c r="Z25" s="14" t="s">
        <v>130</v>
      </c>
      <c r="AA25" s="13">
        <v>52</v>
      </c>
      <c r="AB25" s="14" t="s">
        <v>104</v>
      </c>
      <c r="AC25" s="13">
        <v>52</v>
      </c>
      <c r="AD25" s="14" t="s">
        <v>104</v>
      </c>
      <c r="AE25" s="13">
        <v>56</v>
      </c>
      <c r="AF25" s="14" t="s">
        <v>138</v>
      </c>
      <c r="AG25" s="13">
        <v>54</v>
      </c>
      <c r="AH25" s="14" t="s">
        <v>104</v>
      </c>
      <c r="AI25" s="13">
        <v>63</v>
      </c>
      <c r="AJ25" s="14" t="s">
        <v>138</v>
      </c>
    </row>
    <row r="26" spans="2:36" x14ac:dyDescent="0.2">
      <c r="B26" s="12" t="s">
        <v>88</v>
      </c>
      <c r="C26" s="13">
        <v>7</v>
      </c>
      <c r="D26" s="14" t="s">
        <v>70</v>
      </c>
      <c r="E26" s="13">
        <v>1</v>
      </c>
      <c r="F26" s="14" t="s">
        <v>125</v>
      </c>
      <c r="G26" s="13">
        <v>3</v>
      </c>
      <c r="H26" s="14" t="s">
        <v>125</v>
      </c>
      <c r="I26" s="13">
        <v>1</v>
      </c>
      <c r="J26" s="14" t="s">
        <v>125</v>
      </c>
      <c r="K26" s="13">
        <v>4</v>
      </c>
      <c r="L26" s="14" t="s">
        <v>70</v>
      </c>
      <c r="M26" s="13">
        <v>0</v>
      </c>
      <c r="N26" s="14" t="s">
        <v>125</v>
      </c>
      <c r="O26" s="13">
        <v>1</v>
      </c>
      <c r="P26" s="14" t="s">
        <v>125</v>
      </c>
      <c r="Q26" s="13">
        <v>12</v>
      </c>
      <c r="R26" s="14" t="s">
        <v>150</v>
      </c>
      <c r="S26" s="13">
        <v>2</v>
      </c>
      <c r="T26" s="14" t="s">
        <v>125</v>
      </c>
      <c r="U26" s="13">
        <v>0</v>
      </c>
      <c r="V26" s="14" t="s">
        <v>125</v>
      </c>
      <c r="W26" s="13">
        <v>7</v>
      </c>
      <c r="X26" s="14" t="s">
        <v>70</v>
      </c>
      <c r="Y26" s="13">
        <v>2</v>
      </c>
      <c r="Z26" s="14" t="s">
        <v>125</v>
      </c>
      <c r="AA26" s="13">
        <v>2</v>
      </c>
      <c r="AB26" s="14" t="s">
        <v>125</v>
      </c>
      <c r="AC26" s="13">
        <v>3</v>
      </c>
      <c r="AD26" s="14" t="s">
        <v>125</v>
      </c>
      <c r="AE26" s="13">
        <v>3</v>
      </c>
      <c r="AF26" s="14" t="s">
        <v>125</v>
      </c>
      <c r="AG26" s="13">
        <v>0</v>
      </c>
      <c r="AH26" s="14" t="s">
        <v>125</v>
      </c>
      <c r="AI26" s="13">
        <v>3</v>
      </c>
      <c r="AJ26" s="14" t="s">
        <v>125</v>
      </c>
    </row>
    <row r="27" spans="2:36" x14ac:dyDescent="0.2">
      <c r="B27" s="12" t="s">
        <v>89</v>
      </c>
      <c r="C27" s="13">
        <v>197</v>
      </c>
      <c r="D27" s="14" t="s">
        <v>109</v>
      </c>
      <c r="E27" s="13">
        <v>110</v>
      </c>
      <c r="F27" s="14" t="s">
        <v>71</v>
      </c>
      <c r="G27" s="13">
        <v>104</v>
      </c>
      <c r="H27" s="14" t="s">
        <v>108</v>
      </c>
      <c r="I27" s="13">
        <v>90</v>
      </c>
      <c r="J27" s="14" t="s">
        <v>149</v>
      </c>
      <c r="K27" s="13">
        <v>119</v>
      </c>
      <c r="L27" s="14" t="s">
        <v>124</v>
      </c>
      <c r="M27" s="13">
        <v>99</v>
      </c>
      <c r="N27" s="14" t="s">
        <v>148</v>
      </c>
      <c r="O27" s="13">
        <v>80</v>
      </c>
      <c r="P27" s="14" t="s">
        <v>174</v>
      </c>
      <c r="Q27" s="13">
        <v>83</v>
      </c>
      <c r="R27" s="14" t="s">
        <v>174</v>
      </c>
      <c r="S27" s="13">
        <v>92</v>
      </c>
      <c r="T27" s="14" t="s">
        <v>148</v>
      </c>
      <c r="U27" s="13">
        <v>92</v>
      </c>
      <c r="V27" s="14" t="s">
        <v>149</v>
      </c>
      <c r="W27" s="13">
        <v>79</v>
      </c>
      <c r="X27" s="14" t="s">
        <v>111</v>
      </c>
      <c r="Y27" s="13">
        <v>70</v>
      </c>
      <c r="Z27" s="14" t="s">
        <v>129</v>
      </c>
      <c r="AA27" s="13">
        <v>71</v>
      </c>
      <c r="AB27" s="14" t="s">
        <v>129</v>
      </c>
      <c r="AC27" s="13">
        <v>77</v>
      </c>
      <c r="AD27" s="14" t="s">
        <v>111</v>
      </c>
      <c r="AE27" s="13">
        <v>76</v>
      </c>
      <c r="AF27" s="14" t="s">
        <v>111</v>
      </c>
      <c r="AG27" s="13">
        <v>65</v>
      </c>
      <c r="AH27" s="14" t="s">
        <v>130</v>
      </c>
      <c r="AI27" s="13">
        <v>54</v>
      </c>
      <c r="AJ27" s="14" t="s">
        <v>137</v>
      </c>
    </row>
    <row r="28" spans="2:36" x14ac:dyDescent="0.2">
      <c r="B28" s="12" t="s">
        <v>90</v>
      </c>
      <c r="C28" s="13" t="s">
        <v>55</v>
      </c>
      <c r="D28" s="14" t="s">
        <v>55</v>
      </c>
      <c r="E28" s="13">
        <v>18</v>
      </c>
      <c r="F28" s="14" t="s">
        <v>123</v>
      </c>
      <c r="G28" s="13">
        <v>8</v>
      </c>
      <c r="H28" s="14" t="s">
        <v>70</v>
      </c>
      <c r="I28" s="13">
        <v>14</v>
      </c>
      <c r="J28" s="14" t="s">
        <v>150</v>
      </c>
      <c r="K28" s="13">
        <v>15</v>
      </c>
      <c r="L28" s="14" t="s">
        <v>150</v>
      </c>
      <c r="M28" s="13">
        <v>4</v>
      </c>
      <c r="N28" s="14" t="s">
        <v>70</v>
      </c>
      <c r="O28" s="13">
        <v>6</v>
      </c>
      <c r="P28" s="14" t="s">
        <v>70</v>
      </c>
      <c r="Q28" s="13">
        <v>22</v>
      </c>
      <c r="R28" s="14" t="s">
        <v>107</v>
      </c>
      <c r="S28" s="13">
        <v>28</v>
      </c>
      <c r="T28" s="14" t="s">
        <v>127</v>
      </c>
      <c r="U28" s="13">
        <v>25</v>
      </c>
      <c r="V28" s="14" t="s">
        <v>107</v>
      </c>
      <c r="W28" s="13">
        <v>23</v>
      </c>
      <c r="X28" s="14" t="s">
        <v>107</v>
      </c>
      <c r="Y28" s="13">
        <v>33</v>
      </c>
      <c r="Z28" s="14" t="s">
        <v>127</v>
      </c>
      <c r="AA28" s="13">
        <v>48</v>
      </c>
      <c r="AB28" s="14" t="s">
        <v>104</v>
      </c>
      <c r="AC28" s="13">
        <v>43</v>
      </c>
      <c r="AD28" s="14" t="s">
        <v>137</v>
      </c>
      <c r="AE28" s="13">
        <v>52</v>
      </c>
      <c r="AF28" s="14" t="s">
        <v>104</v>
      </c>
      <c r="AG28" s="13">
        <v>56</v>
      </c>
      <c r="AH28" s="14" t="s">
        <v>138</v>
      </c>
      <c r="AI28" s="13">
        <v>49</v>
      </c>
      <c r="AJ28" s="14" t="s">
        <v>137</v>
      </c>
    </row>
    <row r="29" spans="2:36" x14ac:dyDescent="0.2">
      <c r="B29" s="12" t="s">
        <v>91</v>
      </c>
      <c r="C29" s="13" t="s">
        <v>55</v>
      </c>
      <c r="D29" s="14" t="s">
        <v>55</v>
      </c>
      <c r="E29" s="13" t="s">
        <v>55</v>
      </c>
      <c r="F29" s="14" t="s">
        <v>55</v>
      </c>
      <c r="G29" s="13" t="s">
        <v>55</v>
      </c>
      <c r="H29" s="14" t="s">
        <v>55</v>
      </c>
      <c r="I29" s="13" t="s">
        <v>55</v>
      </c>
      <c r="J29" s="14" t="s">
        <v>55</v>
      </c>
      <c r="K29" s="13" t="s">
        <v>55</v>
      </c>
      <c r="L29" s="14" t="s">
        <v>55</v>
      </c>
      <c r="M29" s="13" t="s">
        <v>55</v>
      </c>
      <c r="N29" s="14" t="s">
        <v>55</v>
      </c>
      <c r="O29" s="13" t="s">
        <v>55</v>
      </c>
      <c r="P29" s="14" t="s">
        <v>55</v>
      </c>
      <c r="Q29" s="13" t="s">
        <v>55</v>
      </c>
      <c r="R29" s="14" t="s">
        <v>55</v>
      </c>
      <c r="S29" s="13" t="s">
        <v>55</v>
      </c>
      <c r="T29" s="14" t="s">
        <v>55</v>
      </c>
      <c r="U29" s="13">
        <v>2</v>
      </c>
      <c r="V29" s="14" t="s">
        <v>125</v>
      </c>
      <c r="W29" s="13">
        <v>6</v>
      </c>
      <c r="X29" s="14" t="s">
        <v>70</v>
      </c>
      <c r="Y29" s="13">
        <v>1</v>
      </c>
      <c r="Z29" s="14" t="s">
        <v>125</v>
      </c>
      <c r="AA29" s="13">
        <v>4</v>
      </c>
      <c r="AB29" s="14" t="s">
        <v>70</v>
      </c>
      <c r="AC29" s="13">
        <v>5</v>
      </c>
      <c r="AD29" s="14" t="s">
        <v>70</v>
      </c>
      <c r="AE29" s="13">
        <v>3</v>
      </c>
      <c r="AF29" s="14" t="s">
        <v>125</v>
      </c>
      <c r="AG29" s="13">
        <v>1</v>
      </c>
      <c r="AH29" s="14" t="s">
        <v>125</v>
      </c>
      <c r="AI29" s="13">
        <v>5</v>
      </c>
      <c r="AJ29" s="14" t="s">
        <v>70</v>
      </c>
    </row>
    <row r="30" spans="2:36" x14ac:dyDescent="0.2">
      <c r="B30" s="15" t="s">
        <v>61</v>
      </c>
      <c r="C30" s="16">
        <v>136</v>
      </c>
      <c r="D30" s="17" t="s">
        <v>69</v>
      </c>
      <c r="E30" s="16">
        <v>211</v>
      </c>
      <c r="F30" s="17" t="s">
        <v>126</v>
      </c>
      <c r="G30" s="16">
        <v>228</v>
      </c>
      <c r="H30" s="17" t="s">
        <v>114</v>
      </c>
      <c r="I30" s="16">
        <v>180</v>
      </c>
      <c r="J30" s="17" t="s">
        <v>151</v>
      </c>
      <c r="K30" s="16">
        <v>197</v>
      </c>
      <c r="L30" s="17" t="s">
        <v>161</v>
      </c>
      <c r="M30" s="16">
        <v>192</v>
      </c>
      <c r="N30" s="17" t="s">
        <v>109</v>
      </c>
      <c r="O30" s="16">
        <v>174</v>
      </c>
      <c r="P30" s="17" t="s">
        <v>151</v>
      </c>
      <c r="Q30" s="16">
        <v>186</v>
      </c>
      <c r="R30" s="17" t="s">
        <v>161</v>
      </c>
      <c r="S30" s="16">
        <v>162</v>
      </c>
      <c r="T30" s="17" t="s">
        <v>66</v>
      </c>
      <c r="U30" s="16">
        <v>160</v>
      </c>
      <c r="V30" s="17" t="s">
        <v>100</v>
      </c>
      <c r="W30" s="16">
        <v>147</v>
      </c>
      <c r="X30" s="17" t="s">
        <v>116</v>
      </c>
      <c r="Y30" s="16">
        <v>167</v>
      </c>
      <c r="Z30" s="17" t="s">
        <v>115</v>
      </c>
      <c r="AA30" s="16">
        <v>128</v>
      </c>
      <c r="AB30" s="17" t="s">
        <v>69</v>
      </c>
      <c r="AC30" s="16">
        <v>117</v>
      </c>
      <c r="AD30" s="17" t="s">
        <v>152</v>
      </c>
      <c r="AE30" s="16">
        <v>135</v>
      </c>
      <c r="AF30" s="17" t="s">
        <v>142</v>
      </c>
      <c r="AG30" s="16">
        <v>108</v>
      </c>
      <c r="AH30" s="17" t="s">
        <v>71</v>
      </c>
      <c r="AI30" s="16">
        <v>132</v>
      </c>
      <c r="AJ30" s="17" t="s">
        <v>124</v>
      </c>
    </row>
    <row r="31" spans="2:36" x14ac:dyDescent="0.2">
      <c r="B31" s="12" t="s">
        <v>92</v>
      </c>
      <c r="C31" s="13" t="s">
        <v>55</v>
      </c>
      <c r="D31" s="14" t="s">
        <v>55</v>
      </c>
      <c r="E31" s="13">
        <v>179</v>
      </c>
      <c r="F31" s="14" t="s">
        <v>115</v>
      </c>
      <c r="G31" s="13">
        <v>208</v>
      </c>
      <c r="H31" s="14" t="s">
        <v>126</v>
      </c>
      <c r="I31" s="13">
        <v>171</v>
      </c>
      <c r="J31" s="14" t="s">
        <v>115</v>
      </c>
      <c r="K31" s="13">
        <v>185</v>
      </c>
      <c r="L31" s="14" t="s">
        <v>109</v>
      </c>
      <c r="M31" s="13">
        <v>190</v>
      </c>
      <c r="N31" s="14" t="s">
        <v>109</v>
      </c>
      <c r="O31" s="13">
        <v>172</v>
      </c>
      <c r="P31" s="14" t="s">
        <v>151</v>
      </c>
      <c r="Q31" s="13">
        <v>182</v>
      </c>
      <c r="R31" s="14" t="s">
        <v>109</v>
      </c>
      <c r="S31" s="13">
        <v>154</v>
      </c>
      <c r="T31" s="14" t="s">
        <v>100</v>
      </c>
      <c r="U31" s="13">
        <v>156</v>
      </c>
      <c r="V31" s="14" t="s">
        <v>100</v>
      </c>
      <c r="W31" s="13">
        <v>147</v>
      </c>
      <c r="X31" s="14" t="s">
        <v>116</v>
      </c>
      <c r="Y31" s="13">
        <v>159</v>
      </c>
      <c r="Z31" s="14" t="s">
        <v>66</v>
      </c>
      <c r="AA31" s="13">
        <v>124</v>
      </c>
      <c r="AB31" s="14" t="s">
        <v>69</v>
      </c>
      <c r="AC31" s="13">
        <v>117</v>
      </c>
      <c r="AD31" s="14" t="s">
        <v>152</v>
      </c>
      <c r="AE31" s="13">
        <v>129</v>
      </c>
      <c r="AF31" s="14" t="s">
        <v>69</v>
      </c>
      <c r="AG31" s="13">
        <v>106</v>
      </c>
      <c r="AH31" s="14" t="s">
        <v>108</v>
      </c>
      <c r="AI31" s="13">
        <v>131</v>
      </c>
      <c r="AJ31" s="14" t="s">
        <v>124</v>
      </c>
    </row>
    <row r="32" spans="2:36" x14ac:dyDescent="0.2">
      <c r="B32" s="12" t="s">
        <v>93</v>
      </c>
      <c r="C32" s="13">
        <v>136</v>
      </c>
      <c r="D32" s="14" t="s">
        <v>69</v>
      </c>
      <c r="E32" s="13">
        <v>32</v>
      </c>
      <c r="F32" s="14" t="s">
        <v>127</v>
      </c>
      <c r="G32" s="13">
        <v>20</v>
      </c>
      <c r="H32" s="14" t="s">
        <v>123</v>
      </c>
      <c r="I32" s="13">
        <v>9</v>
      </c>
      <c r="J32" s="14" t="s">
        <v>70</v>
      </c>
      <c r="K32" s="13">
        <v>12</v>
      </c>
      <c r="L32" s="14" t="s">
        <v>150</v>
      </c>
      <c r="M32" s="13">
        <v>2</v>
      </c>
      <c r="N32" s="14" t="s">
        <v>125</v>
      </c>
      <c r="O32" s="13">
        <v>2</v>
      </c>
      <c r="P32" s="14" t="s">
        <v>125</v>
      </c>
      <c r="Q32" s="13">
        <v>4</v>
      </c>
      <c r="R32" s="14" t="s">
        <v>70</v>
      </c>
      <c r="S32" s="13">
        <v>8</v>
      </c>
      <c r="T32" s="14" t="s">
        <v>70</v>
      </c>
      <c r="U32" s="13">
        <v>4</v>
      </c>
      <c r="V32" s="14" t="s">
        <v>70</v>
      </c>
      <c r="W32" s="13">
        <v>0</v>
      </c>
      <c r="X32" s="14" t="s">
        <v>125</v>
      </c>
      <c r="Y32" s="13">
        <v>8</v>
      </c>
      <c r="Z32" s="14" t="s">
        <v>70</v>
      </c>
      <c r="AA32" s="13">
        <v>4</v>
      </c>
      <c r="AB32" s="14" t="s">
        <v>70</v>
      </c>
      <c r="AC32" s="13">
        <v>0</v>
      </c>
      <c r="AD32" s="14" t="s">
        <v>125</v>
      </c>
      <c r="AE32" s="13">
        <v>6</v>
      </c>
      <c r="AF32" s="14" t="s">
        <v>70</v>
      </c>
      <c r="AG32" s="13">
        <v>2</v>
      </c>
      <c r="AH32" s="14" t="s">
        <v>125</v>
      </c>
      <c r="AI32" s="13">
        <v>1</v>
      </c>
      <c r="AJ32" s="14" t="s">
        <v>125</v>
      </c>
    </row>
    <row r="33" spans="2:36" x14ac:dyDescent="0.2">
      <c r="B33" s="15" t="s">
        <v>63</v>
      </c>
      <c r="C33" s="16">
        <v>161</v>
      </c>
      <c r="D33" s="17" t="s">
        <v>110</v>
      </c>
      <c r="E33" s="16">
        <v>142</v>
      </c>
      <c r="F33" s="17" t="s">
        <v>128</v>
      </c>
      <c r="G33" s="16">
        <v>129</v>
      </c>
      <c r="H33" s="17" t="s">
        <v>69</v>
      </c>
      <c r="I33" s="16">
        <v>119</v>
      </c>
      <c r="J33" s="17" t="s">
        <v>152</v>
      </c>
      <c r="K33" s="16">
        <v>94</v>
      </c>
      <c r="L33" s="17" t="s">
        <v>148</v>
      </c>
      <c r="M33" s="16">
        <v>91</v>
      </c>
      <c r="N33" s="17" t="s">
        <v>149</v>
      </c>
      <c r="O33" s="16">
        <v>83</v>
      </c>
      <c r="P33" s="17" t="s">
        <v>174</v>
      </c>
      <c r="Q33" s="16">
        <v>111</v>
      </c>
      <c r="R33" s="17" t="s">
        <v>124</v>
      </c>
      <c r="S33" s="16">
        <v>90</v>
      </c>
      <c r="T33" s="17" t="s">
        <v>148</v>
      </c>
      <c r="U33" s="16">
        <v>63</v>
      </c>
      <c r="V33" s="17" t="s">
        <v>130</v>
      </c>
      <c r="W33" s="16">
        <v>106</v>
      </c>
      <c r="X33" s="17" t="s">
        <v>71</v>
      </c>
      <c r="Y33" s="16">
        <v>60</v>
      </c>
      <c r="Z33" s="17" t="s">
        <v>130</v>
      </c>
      <c r="AA33" s="16">
        <v>57</v>
      </c>
      <c r="AB33" s="17" t="s">
        <v>138</v>
      </c>
      <c r="AC33" s="16">
        <v>52</v>
      </c>
      <c r="AD33" s="17" t="s">
        <v>104</v>
      </c>
      <c r="AE33" s="16">
        <v>80</v>
      </c>
      <c r="AF33" s="17" t="s">
        <v>111</v>
      </c>
      <c r="AG33" s="16">
        <v>70</v>
      </c>
      <c r="AH33" s="17" t="s">
        <v>129</v>
      </c>
      <c r="AI33" s="16">
        <v>123</v>
      </c>
      <c r="AJ33" s="17" t="s">
        <v>71</v>
      </c>
    </row>
    <row r="34" spans="2:36" x14ac:dyDescent="0.2">
      <c r="B34" s="12" t="s">
        <v>94</v>
      </c>
      <c r="C34" s="13">
        <v>79</v>
      </c>
      <c r="D34" s="14" t="s">
        <v>111</v>
      </c>
      <c r="E34" s="13">
        <v>74</v>
      </c>
      <c r="F34" s="14" t="s">
        <v>129</v>
      </c>
      <c r="G34" s="13">
        <v>46</v>
      </c>
      <c r="H34" s="14" t="s">
        <v>137</v>
      </c>
      <c r="I34" s="13">
        <v>52</v>
      </c>
      <c r="J34" s="14" t="s">
        <v>104</v>
      </c>
      <c r="K34" s="13">
        <v>33</v>
      </c>
      <c r="L34" s="14" t="s">
        <v>127</v>
      </c>
      <c r="M34" s="13">
        <v>37</v>
      </c>
      <c r="N34" s="14" t="s">
        <v>120</v>
      </c>
      <c r="O34" s="13">
        <v>48</v>
      </c>
      <c r="P34" s="14" t="s">
        <v>104</v>
      </c>
      <c r="Q34" s="13">
        <v>61</v>
      </c>
      <c r="R34" s="14" t="s">
        <v>130</v>
      </c>
      <c r="S34" s="13">
        <v>34</v>
      </c>
      <c r="T34" s="14" t="s">
        <v>127</v>
      </c>
      <c r="U34" s="13">
        <v>31</v>
      </c>
      <c r="V34" s="14" t="s">
        <v>127</v>
      </c>
      <c r="W34" s="13">
        <v>63</v>
      </c>
      <c r="X34" s="14" t="s">
        <v>130</v>
      </c>
      <c r="Y34" s="13">
        <v>22</v>
      </c>
      <c r="Z34" s="14" t="s">
        <v>107</v>
      </c>
      <c r="AA34" s="13">
        <v>21</v>
      </c>
      <c r="AB34" s="14" t="s">
        <v>123</v>
      </c>
      <c r="AC34" s="13">
        <v>19</v>
      </c>
      <c r="AD34" s="14" t="s">
        <v>123</v>
      </c>
      <c r="AE34" s="13">
        <v>20</v>
      </c>
      <c r="AF34" s="14" t="s">
        <v>123</v>
      </c>
      <c r="AG34" s="13">
        <v>30</v>
      </c>
      <c r="AH34" s="14" t="s">
        <v>127</v>
      </c>
      <c r="AI34" s="13">
        <v>21</v>
      </c>
      <c r="AJ34" s="14" t="s">
        <v>123</v>
      </c>
    </row>
    <row r="35" spans="2:36" x14ac:dyDescent="0.2">
      <c r="B35" s="12" t="s">
        <v>95</v>
      </c>
      <c r="C35" s="13" t="s">
        <v>55</v>
      </c>
      <c r="D35" s="14" t="s">
        <v>55</v>
      </c>
      <c r="E35" s="13" t="s">
        <v>55</v>
      </c>
      <c r="F35" s="14" t="s">
        <v>55</v>
      </c>
      <c r="G35" s="13">
        <v>25</v>
      </c>
      <c r="H35" s="14" t="s">
        <v>107</v>
      </c>
      <c r="I35" s="13">
        <v>17</v>
      </c>
      <c r="J35" s="14" t="s">
        <v>123</v>
      </c>
      <c r="K35" s="13">
        <v>14</v>
      </c>
      <c r="L35" s="14" t="s">
        <v>150</v>
      </c>
      <c r="M35" s="13">
        <v>17</v>
      </c>
      <c r="N35" s="14" t="s">
        <v>123</v>
      </c>
      <c r="O35" s="13">
        <v>8</v>
      </c>
      <c r="P35" s="14" t="s">
        <v>70</v>
      </c>
      <c r="Q35" s="13">
        <v>13</v>
      </c>
      <c r="R35" s="14" t="s">
        <v>150</v>
      </c>
      <c r="S35" s="13">
        <v>36</v>
      </c>
      <c r="T35" s="14" t="s">
        <v>120</v>
      </c>
      <c r="U35" s="13">
        <v>14</v>
      </c>
      <c r="V35" s="14" t="s">
        <v>150</v>
      </c>
      <c r="W35" s="13">
        <v>10</v>
      </c>
      <c r="X35" s="14" t="s">
        <v>150</v>
      </c>
      <c r="Y35" s="13">
        <v>7</v>
      </c>
      <c r="Z35" s="14" t="s">
        <v>70</v>
      </c>
      <c r="AA35" s="13">
        <v>5</v>
      </c>
      <c r="AB35" s="14" t="s">
        <v>70</v>
      </c>
      <c r="AC35" s="13">
        <v>0</v>
      </c>
      <c r="AD35" s="14" t="s">
        <v>125</v>
      </c>
      <c r="AE35" s="13">
        <v>22</v>
      </c>
      <c r="AF35" s="14" t="s">
        <v>123</v>
      </c>
      <c r="AG35" s="13">
        <v>7</v>
      </c>
      <c r="AH35" s="14" t="s">
        <v>70</v>
      </c>
      <c r="AI35" s="13">
        <v>60</v>
      </c>
      <c r="AJ35" s="14" t="s">
        <v>104</v>
      </c>
    </row>
    <row r="36" spans="2:36" x14ac:dyDescent="0.2">
      <c r="B36" s="12" t="s">
        <v>96</v>
      </c>
      <c r="C36" s="13">
        <v>82</v>
      </c>
      <c r="D36" s="14" t="s">
        <v>111</v>
      </c>
      <c r="E36" s="13">
        <v>68</v>
      </c>
      <c r="F36" s="14" t="s">
        <v>130</v>
      </c>
      <c r="G36" s="13">
        <v>58</v>
      </c>
      <c r="H36" s="14" t="s">
        <v>138</v>
      </c>
      <c r="I36" s="13">
        <v>50</v>
      </c>
      <c r="J36" s="14" t="s">
        <v>104</v>
      </c>
      <c r="K36" s="13">
        <v>47</v>
      </c>
      <c r="L36" s="14" t="s">
        <v>137</v>
      </c>
      <c r="M36" s="13">
        <v>37</v>
      </c>
      <c r="N36" s="14" t="s">
        <v>120</v>
      </c>
      <c r="O36" s="13">
        <v>27</v>
      </c>
      <c r="P36" s="14" t="s">
        <v>107</v>
      </c>
      <c r="Q36" s="13">
        <v>37</v>
      </c>
      <c r="R36" s="14" t="s">
        <v>120</v>
      </c>
      <c r="S36" s="13">
        <v>20</v>
      </c>
      <c r="T36" s="14" t="s">
        <v>123</v>
      </c>
      <c r="U36" s="13">
        <v>18</v>
      </c>
      <c r="V36" s="14" t="s">
        <v>123</v>
      </c>
      <c r="W36" s="13">
        <v>33</v>
      </c>
      <c r="X36" s="14" t="s">
        <v>127</v>
      </c>
      <c r="Y36" s="13">
        <v>31</v>
      </c>
      <c r="Z36" s="14" t="s">
        <v>127</v>
      </c>
      <c r="AA36" s="13">
        <v>31</v>
      </c>
      <c r="AB36" s="14" t="s">
        <v>127</v>
      </c>
      <c r="AC36" s="13">
        <v>33</v>
      </c>
      <c r="AD36" s="14" t="s">
        <v>127</v>
      </c>
      <c r="AE36" s="13">
        <v>38</v>
      </c>
      <c r="AF36" s="14" t="s">
        <v>120</v>
      </c>
      <c r="AG36" s="13">
        <v>33</v>
      </c>
      <c r="AH36" s="14" t="s">
        <v>127</v>
      </c>
      <c r="AI36" s="13">
        <v>42</v>
      </c>
      <c r="AJ36" s="14" t="s">
        <v>120</v>
      </c>
    </row>
    <row r="37" spans="2:36" x14ac:dyDescent="0.2">
      <c r="B37" s="32" t="s">
        <v>72</v>
      </c>
      <c r="C37" s="33"/>
      <c r="D37" s="34"/>
      <c r="E37" s="33"/>
      <c r="F37" s="34"/>
      <c r="G37" s="33"/>
      <c r="H37" s="34"/>
      <c r="I37" s="33"/>
      <c r="J37" s="34"/>
      <c r="K37" s="33"/>
      <c r="L37" s="34"/>
      <c r="M37" s="33"/>
      <c r="N37" s="34"/>
      <c r="O37" s="33"/>
      <c r="P37" s="34"/>
      <c r="Q37" s="33"/>
      <c r="R37" s="34"/>
      <c r="S37" s="33"/>
      <c r="T37" s="34"/>
      <c r="U37" s="33"/>
      <c r="V37" s="34"/>
      <c r="W37" s="33"/>
      <c r="X37" s="34"/>
      <c r="Y37" s="33"/>
      <c r="Z37" s="34"/>
      <c r="AA37" s="33"/>
      <c r="AB37" s="34"/>
      <c r="AC37" s="33"/>
      <c r="AD37" s="34"/>
      <c r="AE37" s="33"/>
      <c r="AF37" s="34"/>
      <c r="AG37" s="33"/>
      <c r="AH37" s="34"/>
      <c r="AI37" s="33"/>
      <c r="AJ37" s="34"/>
    </row>
    <row r="38" spans="2:36" x14ac:dyDescent="0.2">
      <c r="B38" s="15" t="s">
        <v>42</v>
      </c>
      <c r="C38" s="16">
        <v>235</v>
      </c>
      <c r="D38" s="17" t="s">
        <v>64</v>
      </c>
      <c r="E38" s="16">
        <v>260</v>
      </c>
      <c r="F38" s="17" t="s">
        <v>64</v>
      </c>
      <c r="G38" s="16">
        <v>249</v>
      </c>
      <c r="H38" s="17" t="s">
        <v>64</v>
      </c>
      <c r="I38" s="16">
        <v>143</v>
      </c>
      <c r="J38" s="17" t="s">
        <v>64</v>
      </c>
      <c r="K38" s="16">
        <v>182</v>
      </c>
      <c r="L38" s="17" t="s">
        <v>64</v>
      </c>
      <c r="M38" s="16">
        <v>169</v>
      </c>
      <c r="N38" s="17" t="s">
        <v>64</v>
      </c>
      <c r="O38" s="16">
        <v>150</v>
      </c>
      <c r="P38" s="17" t="s">
        <v>64</v>
      </c>
      <c r="Q38" s="16">
        <v>183</v>
      </c>
      <c r="R38" s="17" t="s">
        <v>64</v>
      </c>
      <c r="S38" s="16">
        <v>167</v>
      </c>
      <c r="T38" s="17" t="s">
        <v>64</v>
      </c>
      <c r="U38" s="16">
        <v>191</v>
      </c>
      <c r="V38" s="17" t="s">
        <v>64</v>
      </c>
      <c r="W38" s="16">
        <v>209</v>
      </c>
      <c r="X38" s="17" t="s">
        <v>64</v>
      </c>
      <c r="Y38" s="16">
        <v>209</v>
      </c>
      <c r="Z38" s="17" t="s">
        <v>64</v>
      </c>
      <c r="AA38" s="16">
        <v>200</v>
      </c>
      <c r="AB38" s="17" t="s">
        <v>64</v>
      </c>
      <c r="AC38" s="16">
        <v>212</v>
      </c>
      <c r="AD38" s="17" t="s">
        <v>64</v>
      </c>
      <c r="AE38" s="16">
        <v>202</v>
      </c>
      <c r="AF38" s="17" t="s">
        <v>64</v>
      </c>
      <c r="AG38" s="16">
        <v>166</v>
      </c>
      <c r="AH38" s="17" t="s">
        <v>64</v>
      </c>
      <c r="AI38" s="16">
        <v>183</v>
      </c>
      <c r="AJ38" s="17" t="s">
        <v>64</v>
      </c>
    </row>
    <row r="39" spans="2:36" x14ac:dyDescent="0.2">
      <c r="B39" s="12" t="s">
        <v>230</v>
      </c>
      <c r="C39" s="13">
        <v>100</v>
      </c>
      <c r="D39" s="14" t="s">
        <v>233</v>
      </c>
      <c r="E39" s="13">
        <v>124</v>
      </c>
      <c r="F39" s="14" t="s">
        <v>236</v>
      </c>
      <c r="G39" s="13">
        <v>112</v>
      </c>
      <c r="H39" s="14" t="s">
        <v>239</v>
      </c>
      <c r="I39" s="13">
        <v>99</v>
      </c>
      <c r="J39" s="14" t="s">
        <v>242</v>
      </c>
      <c r="K39" s="13">
        <v>137</v>
      </c>
      <c r="L39" s="14" t="s">
        <v>244</v>
      </c>
      <c r="M39" s="13">
        <v>125</v>
      </c>
      <c r="N39" s="14" t="s">
        <v>246</v>
      </c>
      <c r="O39" s="13">
        <v>101</v>
      </c>
      <c r="P39" s="14" t="s">
        <v>248</v>
      </c>
      <c r="Q39" s="13">
        <v>141</v>
      </c>
      <c r="R39" s="14" t="s">
        <v>251</v>
      </c>
      <c r="S39" s="13">
        <v>131</v>
      </c>
      <c r="T39" s="14" t="s">
        <v>254</v>
      </c>
      <c r="U39" s="13">
        <v>147</v>
      </c>
      <c r="V39" s="14" t="s">
        <v>251</v>
      </c>
      <c r="W39" s="13">
        <v>145</v>
      </c>
      <c r="X39" s="14" t="s">
        <v>257</v>
      </c>
      <c r="Y39" s="13">
        <v>136</v>
      </c>
      <c r="Z39" s="14" t="s">
        <v>260</v>
      </c>
      <c r="AA39" s="13">
        <v>148</v>
      </c>
      <c r="AB39" s="14" t="s">
        <v>246</v>
      </c>
      <c r="AC39" s="13">
        <v>165</v>
      </c>
      <c r="AD39" s="14" t="s">
        <v>265</v>
      </c>
      <c r="AE39" s="13">
        <v>133</v>
      </c>
      <c r="AF39" s="14" t="s">
        <v>268</v>
      </c>
      <c r="AG39" s="13">
        <v>125</v>
      </c>
      <c r="AH39" s="14" t="s">
        <v>244</v>
      </c>
      <c r="AI39" s="13">
        <v>148</v>
      </c>
      <c r="AJ39" s="14" t="s">
        <v>269</v>
      </c>
    </row>
    <row r="40" spans="2:36" x14ac:dyDescent="0.2">
      <c r="B40" s="12" t="s">
        <v>231</v>
      </c>
      <c r="C40" s="13">
        <v>113</v>
      </c>
      <c r="D40" s="14" t="s">
        <v>234</v>
      </c>
      <c r="E40" s="13">
        <v>92</v>
      </c>
      <c r="F40" s="14" t="s">
        <v>237</v>
      </c>
      <c r="G40" s="13">
        <v>73</v>
      </c>
      <c r="H40" s="14" t="s">
        <v>240</v>
      </c>
      <c r="I40" s="13">
        <v>20</v>
      </c>
      <c r="J40" s="14" t="s">
        <v>106</v>
      </c>
      <c r="K40" s="13">
        <v>17</v>
      </c>
      <c r="L40" s="14" t="s">
        <v>183</v>
      </c>
      <c r="M40" s="13">
        <v>21</v>
      </c>
      <c r="N40" s="14" t="s">
        <v>229</v>
      </c>
      <c r="O40" s="13">
        <v>16</v>
      </c>
      <c r="P40" s="14" t="s">
        <v>249</v>
      </c>
      <c r="Q40" s="13">
        <v>12</v>
      </c>
      <c r="R40" s="14" t="s">
        <v>252</v>
      </c>
      <c r="S40" s="13">
        <v>13</v>
      </c>
      <c r="T40" s="14" t="s">
        <v>102</v>
      </c>
      <c r="U40" s="13">
        <v>17</v>
      </c>
      <c r="V40" s="14" t="s">
        <v>255</v>
      </c>
      <c r="W40" s="13">
        <v>17</v>
      </c>
      <c r="X40" s="14" t="s">
        <v>258</v>
      </c>
      <c r="Y40" s="13">
        <v>15</v>
      </c>
      <c r="Z40" s="14" t="s">
        <v>261</v>
      </c>
      <c r="AA40" s="13">
        <v>11</v>
      </c>
      <c r="AB40" s="14" t="s">
        <v>263</v>
      </c>
      <c r="AC40" s="13">
        <v>23</v>
      </c>
      <c r="AD40" s="14" t="s">
        <v>266</v>
      </c>
      <c r="AE40" s="13">
        <v>17</v>
      </c>
      <c r="AF40" s="14" t="s">
        <v>213</v>
      </c>
      <c r="AG40" s="13">
        <v>12</v>
      </c>
      <c r="AH40" s="14" t="s">
        <v>261</v>
      </c>
      <c r="AI40" s="13">
        <v>18</v>
      </c>
      <c r="AJ40" s="14" t="s">
        <v>191</v>
      </c>
    </row>
    <row r="41" spans="2:36" x14ac:dyDescent="0.2">
      <c r="B41" s="21" t="s">
        <v>232</v>
      </c>
      <c r="C41" s="22">
        <v>22</v>
      </c>
      <c r="D41" s="23" t="s">
        <v>235</v>
      </c>
      <c r="E41" s="22">
        <v>44</v>
      </c>
      <c r="F41" s="23" t="s">
        <v>238</v>
      </c>
      <c r="G41" s="22">
        <v>64</v>
      </c>
      <c r="H41" s="23" t="s">
        <v>241</v>
      </c>
      <c r="I41" s="22">
        <v>24</v>
      </c>
      <c r="J41" s="23" t="s">
        <v>243</v>
      </c>
      <c r="K41" s="22">
        <v>28</v>
      </c>
      <c r="L41" s="23" t="s">
        <v>245</v>
      </c>
      <c r="M41" s="22">
        <v>23</v>
      </c>
      <c r="N41" s="23" t="s">
        <v>247</v>
      </c>
      <c r="O41" s="22">
        <v>33</v>
      </c>
      <c r="P41" s="23" t="s">
        <v>250</v>
      </c>
      <c r="Q41" s="22">
        <v>30</v>
      </c>
      <c r="R41" s="23" t="s">
        <v>253</v>
      </c>
      <c r="S41" s="22">
        <v>23</v>
      </c>
      <c r="T41" s="23" t="s">
        <v>214</v>
      </c>
      <c r="U41" s="22">
        <v>27</v>
      </c>
      <c r="V41" s="23" t="s">
        <v>256</v>
      </c>
      <c r="W41" s="22">
        <v>47</v>
      </c>
      <c r="X41" s="23" t="s">
        <v>259</v>
      </c>
      <c r="Y41" s="22">
        <v>58</v>
      </c>
      <c r="Z41" s="23" t="s">
        <v>262</v>
      </c>
      <c r="AA41" s="22">
        <v>41</v>
      </c>
      <c r="AB41" s="23" t="s">
        <v>264</v>
      </c>
      <c r="AC41" s="22">
        <v>24</v>
      </c>
      <c r="AD41" s="23" t="s">
        <v>267</v>
      </c>
      <c r="AE41" s="22">
        <v>52</v>
      </c>
      <c r="AF41" s="23" t="s">
        <v>241</v>
      </c>
      <c r="AG41" s="22">
        <v>29</v>
      </c>
      <c r="AH41" s="23" t="s">
        <v>140</v>
      </c>
      <c r="AI41" s="22">
        <v>17</v>
      </c>
      <c r="AJ41" s="23" t="s">
        <v>183</v>
      </c>
    </row>
    <row r="43" spans="2:36" x14ac:dyDescent="0.2">
      <c r="B43" s="35" t="s">
        <v>74</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row>
  </sheetData>
  <mergeCells count="21">
    <mergeCell ref="B43:AJ43"/>
    <mergeCell ref="AG4:AH4"/>
    <mergeCell ref="AI4:AJ4"/>
    <mergeCell ref="B6:AJ6"/>
    <mergeCell ref="B8:AJ8"/>
    <mergeCell ref="B37:AJ37"/>
    <mergeCell ref="W4:X4"/>
    <mergeCell ref="Y4:Z4"/>
    <mergeCell ref="AA4:AB4"/>
    <mergeCell ref="AC4:AD4"/>
    <mergeCell ref="AE4:AF4"/>
    <mergeCell ref="M4:N4"/>
    <mergeCell ref="O4:P4"/>
    <mergeCell ref="Q4:R4"/>
    <mergeCell ref="S4:T4"/>
    <mergeCell ref="U4:V4"/>
    <mergeCell ref="C4:D4"/>
    <mergeCell ref="E4:F4"/>
    <mergeCell ref="G4:H4"/>
    <mergeCell ref="I4:J4"/>
    <mergeCell ref="K4:L4"/>
  </mergeCells>
  <pageMargins left="0.7" right="0.7" top="0.75" bottom="0.75" header="0.3" footer="0.3"/>
  <pageSetup paperSize="9" scale="50" fitToWidth="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AB8"/>
  </sheetPr>
  <dimension ref="B1:J39"/>
  <sheetViews>
    <sheetView showGridLines="0" workbookViewId="0"/>
  </sheetViews>
  <sheetFormatPr baseColWidth="10" defaultRowHeight="12.75" x14ac:dyDescent="0.2"/>
  <cols>
    <col min="1" max="1" width="2.5703125" customWidth="1"/>
    <col min="2" max="2" width="58.28515625" customWidth="1"/>
    <col min="3" max="3" width="5.7109375" customWidth="1"/>
    <col min="4" max="4" width="9" customWidth="1"/>
    <col min="5" max="5" width="11.28515625" customWidth="1"/>
    <col min="6" max="6" width="7.42578125" customWidth="1"/>
    <col min="7" max="7" width="7.28515625" customWidth="1"/>
    <col min="8" max="8" width="10" customWidth="1"/>
    <col min="9" max="9" width="9.28515625" customWidth="1"/>
    <col min="10" max="10" width="10.28515625" customWidth="1"/>
  </cols>
  <sheetData>
    <row r="1" spans="2:10" ht="18" x14ac:dyDescent="0.25">
      <c r="B1" s="3" t="s">
        <v>7</v>
      </c>
    </row>
    <row r="4" spans="2:10" ht="84" customHeight="1" x14ac:dyDescent="0.2">
      <c r="B4" s="10" t="s">
        <v>75</v>
      </c>
      <c r="C4" s="11" t="s">
        <v>42</v>
      </c>
      <c r="D4" s="11" t="s">
        <v>47</v>
      </c>
      <c r="E4" s="11" t="s">
        <v>48</v>
      </c>
      <c r="F4" s="11" t="s">
        <v>49</v>
      </c>
      <c r="G4" s="11" t="s">
        <v>50</v>
      </c>
      <c r="H4" s="11" t="s">
        <v>51</v>
      </c>
      <c r="I4" s="11" t="s">
        <v>52</v>
      </c>
      <c r="J4" s="11" t="s">
        <v>53</v>
      </c>
    </row>
    <row r="5" spans="2:10" x14ac:dyDescent="0.2">
      <c r="B5" s="32" t="s">
        <v>54</v>
      </c>
      <c r="C5" s="33"/>
      <c r="D5" s="33"/>
      <c r="E5" s="33"/>
      <c r="F5" s="33"/>
      <c r="G5" s="33"/>
      <c r="H5" s="33"/>
      <c r="I5" s="33"/>
      <c r="J5" s="33"/>
    </row>
    <row r="6" spans="2:10" x14ac:dyDescent="0.2">
      <c r="B6" s="15" t="s">
        <v>54</v>
      </c>
      <c r="C6" s="16">
        <v>7407</v>
      </c>
      <c r="D6" s="16">
        <v>2950</v>
      </c>
      <c r="E6" s="16">
        <v>2657</v>
      </c>
      <c r="F6" s="16">
        <v>1637</v>
      </c>
      <c r="G6" s="16">
        <v>58</v>
      </c>
      <c r="H6" s="16">
        <v>33</v>
      </c>
      <c r="I6" s="16">
        <v>27</v>
      </c>
      <c r="J6" s="16">
        <v>45</v>
      </c>
    </row>
    <row r="7" spans="2:10" x14ac:dyDescent="0.2">
      <c r="B7" s="32" t="s">
        <v>56</v>
      </c>
      <c r="C7" s="33"/>
      <c r="D7" s="33"/>
      <c r="E7" s="33"/>
      <c r="F7" s="33"/>
      <c r="G7" s="33"/>
      <c r="H7" s="33"/>
      <c r="I7" s="33"/>
      <c r="J7" s="33"/>
    </row>
    <row r="8" spans="2:10" x14ac:dyDescent="0.2">
      <c r="B8" s="15" t="s">
        <v>42</v>
      </c>
      <c r="C8" s="16">
        <v>7224</v>
      </c>
      <c r="D8" s="16">
        <v>2936</v>
      </c>
      <c r="E8" s="16">
        <v>2549</v>
      </c>
      <c r="F8" s="16">
        <v>1578</v>
      </c>
      <c r="G8" s="16">
        <v>58</v>
      </c>
      <c r="H8" s="16">
        <v>33</v>
      </c>
      <c r="I8" s="16">
        <v>26</v>
      </c>
      <c r="J8" s="16">
        <v>44</v>
      </c>
    </row>
    <row r="9" spans="2:10" x14ac:dyDescent="0.2">
      <c r="B9" s="15" t="s">
        <v>57</v>
      </c>
      <c r="C9" s="16">
        <v>1718</v>
      </c>
      <c r="D9" s="16">
        <v>1651</v>
      </c>
      <c r="E9" s="16">
        <v>67</v>
      </c>
      <c r="F9" s="16">
        <v>0</v>
      </c>
      <c r="G9" s="16">
        <v>0</v>
      </c>
      <c r="H9" s="16">
        <v>0</v>
      </c>
      <c r="I9" s="16">
        <v>0</v>
      </c>
      <c r="J9" s="16">
        <v>0</v>
      </c>
    </row>
    <row r="10" spans="2:10" x14ac:dyDescent="0.2">
      <c r="B10" s="12" t="s">
        <v>76</v>
      </c>
      <c r="C10" s="13">
        <v>1398</v>
      </c>
      <c r="D10" s="13">
        <v>1398</v>
      </c>
      <c r="E10" s="13">
        <v>0</v>
      </c>
      <c r="F10" s="13">
        <v>0</v>
      </c>
      <c r="G10" s="13">
        <v>0</v>
      </c>
      <c r="H10" s="13">
        <v>0</v>
      </c>
      <c r="I10" s="13">
        <v>0</v>
      </c>
      <c r="J10" s="13">
        <v>0</v>
      </c>
    </row>
    <row r="11" spans="2:10" x14ac:dyDescent="0.2">
      <c r="B11" s="12" t="s">
        <v>77</v>
      </c>
      <c r="C11" s="13">
        <v>320</v>
      </c>
      <c r="D11" s="13">
        <v>253</v>
      </c>
      <c r="E11" s="13">
        <v>67</v>
      </c>
      <c r="F11" s="13">
        <v>0</v>
      </c>
      <c r="G11" s="13">
        <v>0</v>
      </c>
      <c r="H11" s="13">
        <v>0</v>
      </c>
      <c r="I11" s="13">
        <v>0</v>
      </c>
      <c r="J11" s="13">
        <v>0</v>
      </c>
    </row>
    <row r="12" spans="2:10" x14ac:dyDescent="0.2">
      <c r="B12" s="15" t="s">
        <v>58</v>
      </c>
      <c r="C12" s="16">
        <v>192</v>
      </c>
      <c r="D12" s="16">
        <v>161</v>
      </c>
      <c r="E12" s="16">
        <v>31</v>
      </c>
      <c r="F12" s="16">
        <v>0</v>
      </c>
      <c r="G12" s="16">
        <v>0</v>
      </c>
      <c r="H12" s="16">
        <v>0</v>
      </c>
      <c r="I12" s="16">
        <v>0</v>
      </c>
      <c r="J12" s="16">
        <v>0</v>
      </c>
    </row>
    <row r="13" spans="2:10" x14ac:dyDescent="0.2">
      <c r="B13" s="12" t="s">
        <v>78</v>
      </c>
      <c r="C13" s="13">
        <v>133</v>
      </c>
      <c r="D13" s="13">
        <v>110</v>
      </c>
      <c r="E13" s="13">
        <v>23</v>
      </c>
      <c r="F13" s="13">
        <v>0</v>
      </c>
      <c r="G13" s="13">
        <v>0</v>
      </c>
      <c r="H13" s="13">
        <v>0</v>
      </c>
      <c r="I13" s="13">
        <v>0</v>
      </c>
      <c r="J13" s="13">
        <v>0</v>
      </c>
    </row>
    <row r="14" spans="2:10" x14ac:dyDescent="0.2">
      <c r="B14" s="12" t="s">
        <v>79</v>
      </c>
      <c r="C14" s="13">
        <v>59</v>
      </c>
      <c r="D14" s="13">
        <v>51</v>
      </c>
      <c r="E14" s="13">
        <v>8</v>
      </c>
      <c r="F14" s="13">
        <v>0</v>
      </c>
      <c r="G14" s="13">
        <v>0</v>
      </c>
      <c r="H14" s="13">
        <v>0</v>
      </c>
      <c r="I14" s="13">
        <v>0</v>
      </c>
      <c r="J14" s="13">
        <v>0</v>
      </c>
    </row>
    <row r="15" spans="2:10" x14ac:dyDescent="0.2">
      <c r="B15" s="15" t="s">
        <v>59</v>
      </c>
      <c r="C15" s="16">
        <v>4163</v>
      </c>
      <c r="D15" s="16">
        <v>1000</v>
      </c>
      <c r="E15" s="16">
        <v>1954</v>
      </c>
      <c r="F15" s="16">
        <v>1136</v>
      </c>
      <c r="G15" s="16">
        <v>26</v>
      </c>
      <c r="H15" s="16">
        <v>21</v>
      </c>
      <c r="I15" s="16">
        <v>18</v>
      </c>
      <c r="J15" s="16">
        <v>8</v>
      </c>
    </row>
    <row r="16" spans="2:10" x14ac:dyDescent="0.2">
      <c r="B16" s="12" t="s">
        <v>80</v>
      </c>
      <c r="C16" s="13">
        <v>538</v>
      </c>
      <c r="D16" s="13">
        <v>466</v>
      </c>
      <c r="E16" s="13">
        <v>72</v>
      </c>
      <c r="F16" s="13">
        <v>0</v>
      </c>
      <c r="G16" s="13">
        <v>0</v>
      </c>
      <c r="H16" s="13">
        <v>0</v>
      </c>
      <c r="I16" s="13">
        <v>0</v>
      </c>
      <c r="J16" s="13">
        <v>0</v>
      </c>
    </row>
    <row r="17" spans="2:10" x14ac:dyDescent="0.2">
      <c r="B17" s="12" t="s">
        <v>81</v>
      </c>
      <c r="C17" s="13">
        <v>3369</v>
      </c>
      <c r="D17" s="13">
        <v>534</v>
      </c>
      <c r="E17" s="13">
        <v>1872</v>
      </c>
      <c r="F17" s="13">
        <v>936</v>
      </c>
      <c r="G17" s="13">
        <v>3</v>
      </c>
      <c r="H17" s="13">
        <v>4</v>
      </c>
      <c r="I17" s="13">
        <v>15</v>
      </c>
      <c r="J17" s="13">
        <v>5</v>
      </c>
    </row>
    <row r="18" spans="2:10" x14ac:dyDescent="0.2">
      <c r="B18" s="12" t="s">
        <v>82</v>
      </c>
      <c r="C18" s="13">
        <v>231</v>
      </c>
      <c r="D18" s="13">
        <v>0</v>
      </c>
      <c r="E18" s="13">
        <v>8</v>
      </c>
      <c r="F18" s="13">
        <v>181</v>
      </c>
      <c r="G18" s="13">
        <v>19</v>
      </c>
      <c r="H18" s="13">
        <v>17</v>
      </c>
      <c r="I18" s="13">
        <v>3</v>
      </c>
      <c r="J18" s="13">
        <v>3</v>
      </c>
    </row>
    <row r="19" spans="2:10" x14ac:dyDescent="0.2">
      <c r="B19" s="12" t="s">
        <v>84</v>
      </c>
      <c r="C19" s="13">
        <v>25</v>
      </c>
      <c r="D19" s="13">
        <v>0</v>
      </c>
      <c r="E19" s="13">
        <v>2</v>
      </c>
      <c r="F19" s="13">
        <v>19</v>
      </c>
      <c r="G19" s="13">
        <v>4</v>
      </c>
      <c r="H19" s="13">
        <v>0</v>
      </c>
      <c r="I19" s="13">
        <v>0</v>
      </c>
      <c r="J19" s="13">
        <v>0</v>
      </c>
    </row>
    <row r="20" spans="2:10" x14ac:dyDescent="0.2">
      <c r="B20" s="15" t="s">
        <v>60</v>
      </c>
      <c r="C20" s="16">
        <v>896</v>
      </c>
      <c r="D20" s="16">
        <v>85</v>
      </c>
      <c r="E20" s="16">
        <v>420</v>
      </c>
      <c r="F20" s="16">
        <v>323</v>
      </c>
      <c r="G20" s="16">
        <v>22</v>
      </c>
      <c r="H20" s="16">
        <v>8</v>
      </c>
      <c r="I20" s="16">
        <v>6</v>
      </c>
      <c r="J20" s="16">
        <v>32</v>
      </c>
    </row>
    <row r="21" spans="2:10" x14ac:dyDescent="0.2">
      <c r="B21" s="12" t="s">
        <v>85</v>
      </c>
      <c r="C21" s="13">
        <v>703</v>
      </c>
      <c r="D21" s="13">
        <v>33</v>
      </c>
      <c r="E21" s="13">
        <v>346</v>
      </c>
      <c r="F21" s="13">
        <v>269</v>
      </c>
      <c r="G21" s="13">
        <v>16</v>
      </c>
      <c r="H21" s="13">
        <v>3</v>
      </c>
      <c r="I21" s="13">
        <v>5</v>
      </c>
      <c r="J21" s="13">
        <v>31</v>
      </c>
    </row>
    <row r="22" spans="2:10" x14ac:dyDescent="0.2">
      <c r="B22" s="12" t="s">
        <v>86</v>
      </c>
      <c r="C22" s="13">
        <v>19</v>
      </c>
      <c r="D22" s="13">
        <v>8</v>
      </c>
      <c r="E22" s="13">
        <v>7</v>
      </c>
      <c r="F22" s="13">
        <v>4</v>
      </c>
      <c r="G22" s="13">
        <v>0</v>
      </c>
      <c r="H22" s="13">
        <v>0</v>
      </c>
      <c r="I22" s="13">
        <v>0</v>
      </c>
      <c r="J22" s="13">
        <v>0</v>
      </c>
    </row>
    <row r="23" spans="2:10" x14ac:dyDescent="0.2">
      <c r="B23" s="12" t="s">
        <v>87</v>
      </c>
      <c r="C23" s="13">
        <v>63</v>
      </c>
      <c r="D23" s="13">
        <v>24</v>
      </c>
      <c r="E23" s="13">
        <v>32</v>
      </c>
      <c r="F23" s="13">
        <v>5</v>
      </c>
      <c r="G23" s="13">
        <v>1</v>
      </c>
      <c r="H23" s="13">
        <v>0</v>
      </c>
      <c r="I23" s="13">
        <v>1</v>
      </c>
      <c r="J23" s="13">
        <v>0</v>
      </c>
    </row>
    <row r="24" spans="2:10" x14ac:dyDescent="0.2">
      <c r="B24" s="12" t="s">
        <v>88</v>
      </c>
      <c r="C24" s="13">
        <v>3</v>
      </c>
      <c r="D24" s="13">
        <v>0</v>
      </c>
      <c r="E24" s="13">
        <v>3</v>
      </c>
      <c r="F24" s="13">
        <v>0</v>
      </c>
      <c r="G24" s="13">
        <v>0</v>
      </c>
      <c r="H24" s="13">
        <v>0</v>
      </c>
      <c r="I24" s="13">
        <v>0</v>
      </c>
      <c r="J24" s="13">
        <v>0</v>
      </c>
    </row>
    <row r="25" spans="2:10" x14ac:dyDescent="0.2">
      <c r="B25" s="12" t="s">
        <v>89</v>
      </c>
      <c r="C25" s="13">
        <v>54</v>
      </c>
      <c r="D25" s="13">
        <v>20</v>
      </c>
      <c r="E25" s="13">
        <v>22</v>
      </c>
      <c r="F25" s="13">
        <v>9</v>
      </c>
      <c r="G25" s="13">
        <v>0</v>
      </c>
      <c r="H25" s="13">
        <v>2</v>
      </c>
      <c r="I25" s="13">
        <v>0</v>
      </c>
      <c r="J25" s="13">
        <v>1</v>
      </c>
    </row>
    <row r="26" spans="2:10" x14ac:dyDescent="0.2">
      <c r="B26" s="12" t="s">
        <v>90</v>
      </c>
      <c r="C26" s="13">
        <v>49</v>
      </c>
      <c r="D26" s="13">
        <v>0</v>
      </c>
      <c r="E26" s="13">
        <v>10</v>
      </c>
      <c r="F26" s="13">
        <v>32</v>
      </c>
      <c r="G26" s="13">
        <v>4</v>
      </c>
      <c r="H26" s="13">
        <v>3</v>
      </c>
      <c r="I26" s="13">
        <v>0</v>
      </c>
      <c r="J26" s="13">
        <v>0</v>
      </c>
    </row>
    <row r="27" spans="2:10" x14ac:dyDescent="0.2">
      <c r="B27" s="12" t="s">
        <v>91</v>
      </c>
      <c r="C27" s="13">
        <v>5</v>
      </c>
      <c r="D27" s="13">
        <v>0</v>
      </c>
      <c r="E27" s="13">
        <v>0</v>
      </c>
      <c r="F27" s="13">
        <v>4</v>
      </c>
      <c r="G27" s="13">
        <v>1</v>
      </c>
      <c r="H27" s="13">
        <v>0</v>
      </c>
      <c r="I27" s="13">
        <v>0</v>
      </c>
      <c r="J27" s="13">
        <v>0</v>
      </c>
    </row>
    <row r="28" spans="2:10" x14ac:dyDescent="0.2">
      <c r="B28" s="15" t="s">
        <v>61</v>
      </c>
      <c r="C28" s="16">
        <v>132</v>
      </c>
      <c r="D28" s="16">
        <v>7</v>
      </c>
      <c r="E28" s="16">
        <v>43</v>
      </c>
      <c r="F28" s="16">
        <v>74</v>
      </c>
      <c r="G28" s="16">
        <v>3</v>
      </c>
      <c r="H28" s="16">
        <v>3</v>
      </c>
      <c r="I28" s="16">
        <v>1</v>
      </c>
      <c r="J28" s="16">
        <v>1</v>
      </c>
    </row>
    <row r="29" spans="2:10" x14ac:dyDescent="0.2">
      <c r="B29" s="12" t="s">
        <v>92</v>
      </c>
      <c r="C29" s="13">
        <v>131</v>
      </c>
      <c r="D29" s="13">
        <v>7</v>
      </c>
      <c r="E29" s="13">
        <v>42</v>
      </c>
      <c r="F29" s="13">
        <v>74</v>
      </c>
      <c r="G29" s="13">
        <v>3</v>
      </c>
      <c r="H29" s="13">
        <v>3</v>
      </c>
      <c r="I29" s="13">
        <v>1</v>
      </c>
      <c r="J29" s="13">
        <v>1</v>
      </c>
    </row>
    <row r="30" spans="2:10" x14ac:dyDescent="0.2">
      <c r="B30" s="12" t="s">
        <v>93</v>
      </c>
      <c r="C30" s="13">
        <v>1</v>
      </c>
      <c r="D30" s="13">
        <v>0</v>
      </c>
      <c r="E30" s="13">
        <v>1</v>
      </c>
      <c r="F30" s="13">
        <v>0</v>
      </c>
      <c r="G30" s="13">
        <v>0</v>
      </c>
      <c r="H30" s="13">
        <v>0</v>
      </c>
      <c r="I30" s="13">
        <v>0</v>
      </c>
      <c r="J30" s="13">
        <v>0</v>
      </c>
    </row>
    <row r="31" spans="2:10" x14ac:dyDescent="0.2">
      <c r="B31" s="15" t="s">
        <v>63</v>
      </c>
      <c r="C31" s="16">
        <v>123</v>
      </c>
      <c r="D31" s="16">
        <v>32</v>
      </c>
      <c r="E31" s="16">
        <v>34</v>
      </c>
      <c r="F31" s="16">
        <v>45</v>
      </c>
      <c r="G31" s="16">
        <v>7</v>
      </c>
      <c r="H31" s="16">
        <v>1</v>
      </c>
      <c r="I31" s="16">
        <v>1</v>
      </c>
      <c r="J31" s="16">
        <v>3</v>
      </c>
    </row>
    <row r="32" spans="2:10" x14ac:dyDescent="0.2">
      <c r="B32" s="12" t="s">
        <v>94</v>
      </c>
      <c r="C32" s="13">
        <v>21</v>
      </c>
      <c r="D32" s="13">
        <v>16</v>
      </c>
      <c r="E32" s="13">
        <v>1</v>
      </c>
      <c r="F32" s="13">
        <v>4</v>
      </c>
      <c r="G32" s="13">
        <v>0</v>
      </c>
      <c r="H32" s="13">
        <v>0</v>
      </c>
      <c r="I32" s="13">
        <v>0</v>
      </c>
      <c r="J32" s="13">
        <v>0</v>
      </c>
    </row>
    <row r="33" spans="2:10" x14ac:dyDescent="0.2">
      <c r="B33" s="12" t="s">
        <v>95</v>
      </c>
      <c r="C33" s="13">
        <v>60</v>
      </c>
      <c r="D33" s="13">
        <v>11</v>
      </c>
      <c r="E33" s="13">
        <v>22</v>
      </c>
      <c r="F33" s="13">
        <v>20</v>
      </c>
      <c r="G33" s="13">
        <v>7</v>
      </c>
      <c r="H33" s="13">
        <v>0</v>
      </c>
      <c r="I33" s="13">
        <v>0</v>
      </c>
      <c r="J33" s="13">
        <v>0</v>
      </c>
    </row>
    <row r="34" spans="2:10" x14ac:dyDescent="0.2">
      <c r="B34" s="12" t="s">
        <v>96</v>
      </c>
      <c r="C34" s="13">
        <v>42</v>
      </c>
      <c r="D34" s="13">
        <v>5</v>
      </c>
      <c r="E34" s="13">
        <v>11</v>
      </c>
      <c r="F34" s="13">
        <v>21</v>
      </c>
      <c r="G34" s="13">
        <v>0</v>
      </c>
      <c r="H34" s="13">
        <v>1</v>
      </c>
      <c r="I34" s="13">
        <v>1</v>
      </c>
      <c r="J34" s="13">
        <v>3</v>
      </c>
    </row>
    <row r="35" spans="2:10" x14ac:dyDescent="0.2">
      <c r="B35" s="32" t="s">
        <v>72</v>
      </c>
      <c r="C35" s="33"/>
      <c r="D35" s="33"/>
      <c r="E35" s="33"/>
      <c r="F35" s="33"/>
      <c r="G35" s="33"/>
      <c r="H35" s="33"/>
      <c r="I35" s="33"/>
      <c r="J35" s="33"/>
    </row>
    <row r="36" spans="2:10" x14ac:dyDescent="0.2">
      <c r="B36" s="15" t="s">
        <v>42</v>
      </c>
      <c r="C36" s="16">
        <v>183</v>
      </c>
      <c r="D36" s="16">
        <v>14</v>
      </c>
      <c r="E36" s="16">
        <v>108</v>
      </c>
      <c r="F36" s="16">
        <v>59</v>
      </c>
      <c r="G36" s="16">
        <v>0</v>
      </c>
      <c r="H36" s="16">
        <v>0</v>
      </c>
      <c r="I36" s="16">
        <v>1</v>
      </c>
      <c r="J36" s="16">
        <v>1</v>
      </c>
    </row>
    <row r="37" spans="2:10" x14ac:dyDescent="0.2">
      <c r="B37" s="12" t="s">
        <v>230</v>
      </c>
      <c r="C37" s="13">
        <v>148</v>
      </c>
      <c r="D37" s="13">
        <v>1</v>
      </c>
      <c r="E37" s="13">
        <v>98</v>
      </c>
      <c r="F37" s="13">
        <v>47</v>
      </c>
      <c r="G37" s="13">
        <v>0</v>
      </c>
      <c r="H37" s="13">
        <v>0</v>
      </c>
      <c r="I37" s="13">
        <v>1</v>
      </c>
      <c r="J37" s="13">
        <v>1</v>
      </c>
    </row>
    <row r="38" spans="2:10" x14ac:dyDescent="0.2">
      <c r="B38" s="12" t="s">
        <v>231</v>
      </c>
      <c r="C38" s="13">
        <v>18</v>
      </c>
      <c r="D38" s="13">
        <v>12</v>
      </c>
      <c r="E38" s="13">
        <v>3</v>
      </c>
      <c r="F38" s="13">
        <v>3</v>
      </c>
      <c r="G38" s="13">
        <v>0</v>
      </c>
      <c r="H38" s="13">
        <v>0</v>
      </c>
      <c r="I38" s="13">
        <v>0</v>
      </c>
      <c r="J38" s="13">
        <v>0</v>
      </c>
    </row>
    <row r="39" spans="2:10" x14ac:dyDescent="0.2">
      <c r="B39" s="21" t="s">
        <v>232</v>
      </c>
      <c r="C39" s="22">
        <v>17</v>
      </c>
      <c r="D39" s="22">
        <v>1</v>
      </c>
      <c r="E39" s="22">
        <v>7</v>
      </c>
      <c r="F39" s="22">
        <v>9</v>
      </c>
      <c r="G39" s="22">
        <v>0</v>
      </c>
      <c r="H39" s="22">
        <v>0</v>
      </c>
      <c r="I39" s="22">
        <v>0</v>
      </c>
      <c r="J39" s="22">
        <v>0</v>
      </c>
    </row>
  </sheetData>
  <mergeCells count="3">
    <mergeCell ref="B5:J5"/>
    <mergeCell ref="B7:J7"/>
    <mergeCell ref="B35:J35"/>
  </mergeCells>
  <pageMargins left="0.7" right="0.7" top="0.75" bottom="0.75" header="0.3" footer="0.3"/>
  <pageSetup paperSize="9" scale="50" fitToWidth="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AB8"/>
  </sheetPr>
  <dimension ref="B1:W23"/>
  <sheetViews>
    <sheetView showGridLines="0" workbookViewId="0"/>
  </sheetViews>
  <sheetFormatPr baseColWidth="10" defaultRowHeight="12.75" x14ac:dyDescent="0.2"/>
  <cols>
    <col min="1" max="1" width="2.5703125" customWidth="1"/>
    <col min="2" max="2" width="5.28515625" customWidth="1"/>
    <col min="3" max="23" width="11.140625" customWidth="1"/>
  </cols>
  <sheetData>
    <row r="1" spans="2:23" ht="18" x14ac:dyDescent="0.25">
      <c r="B1" s="3" t="s">
        <v>8</v>
      </c>
    </row>
    <row r="4" spans="2:23" ht="27.95" customHeight="1" x14ac:dyDescent="0.2">
      <c r="B4" s="31" t="s">
        <v>270</v>
      </c>
      <c r="C4" s="31" t="s">
        <v>271</v>
      </c>
      <c r="D4" s="31" t="s">
        <v>271</v>
      </c>
      <c r="E4" s="31" t="s">
        <v>271</v>
      </c>
      <c r="F4" s="31" t="s">
        <v>272</v>
      </c>
      <c r="G4" s="31" t="s">
        <v>272</v>
      </c>
      <c r="H4" s="31" t="s">
        <v>272</v>
      </c>
      <c r="I4" s="31" t="s">
        <v>273</v>
      </c>
      <c r="J4" s="31" t="s">
        <v>273</v>
      </c>
      <c r="K4" s="31" t="s">
        <v>273</v>
      </c>
      <c r="L4" s="31" t="s">
        <v>274</v>
      </c>
      <c r="M4" s="31" t="s">
        <v>274</v>
      </c>
      <c r="N4" s="31" t="s">
        <v>274</v>
      </c>
      <c r="O4" s="31" t="s">
        <v>51</v>
      </c>
      <c r="P4" s="31" t="s">
        <v>51</v>
      </c>
      <c r="Q4" s="31" t="s">
        <v>51</v>
      </c>
      <c r="R4" s="31" t="s">
        <v>275</v>
      </c>
      <c r="S4" s="31" t="s">
        <v>275</v>
      </c>
      <c r="T4" s="31" t="s">
        <v>275</v>
      </c>
      <c r="U4" s="31" t="s">
        <v>276</v>
      </c>
      <c r="V4" s="31" t="s">
        <v>276</v>
      </c>
      <c r="W4" s="31" t="s">
        <v>276</v>
      </c>
    </row>
    <row r="5" spans="2:23" x14ac:dyDescent="0.2">
      <c r="B5" s="31" t="s">
        <v>270</v>
      </c>
      <c r="C5" s="37" t="s">
        <v>42</v>
      </c>
      <c r="D5" s="31" t="s">
        <v>277</v>
      </c>
      <c r="E5" s="31" t="s">
        <v>277</v>
      </c>
      <c r="F5" s="37" t="s">
        <v>42</v>
      </c>
      <c r="G5" s="31" t="s">
        <v>277</v>
      </c>
      <c r="H5" s="31" t="s">
        <v>277</v>
      </c>
      <c r="I5" s="37" t="s">
        <v>42</v>
      </c>
      <c r="J5" s="31" t="s">
        <v>277</v>
      </c>
      <c r="K5" s="31" t="s">
        <v>277</v>
      </c>
      <c r="L5" s="37" t="s">
        <v>42</v>
      </c>
      <c r="M5" s="31" t="s">
        <v>277</v>
      </c>
      <c r="N5" s="31" t="s">
        <v>277</v>
      </c>
      <c r="O5" s="37" t="s">
        <v>42</v>
      </c>
      <c r="P5" s="31" t="s">
        <v>277</v>
      </c>
      <c r="Q5" s="31" t="s">
        <v>277</v>
      </c>
      <c r="R5" s="37" t="s">
        <v>42</v>
      </c>
      <c r="S5" s="31" t="s">
        <v>277</v>
      </c>
      <c r="T5" s="31" t="s">
        <v>277</v>
      </c>
      <c r="U5" s="37" t="s">
        <v>42</v>
      </c>
      <c r="V5" s="31" t="s">
        <v>277</v>
      </c>
      <c r="W5" s="31" t="s">
        <v>277</v>
      </c>
    </row>
    <row r="6" spans="2:23" x14ac:dyDescent="0.2">
      <c r="B6" s="31" t="s">
        <v>270</v>
      </c>
      <c r="C6" s="37" t="s">
        <v>42</v>
      </c>
      <c r="D6" s="11" t="s">
        <v>45</v>
      </c>
      <c r="E6" s="11" t="s">
        <v>46</v>
      </c>
      <c r="F6" s="37" t="s">
        <v>42</v>
      </c>
      <c r="G6" s="11" t="s">
        <v>45</v>
      </c>
      <c r="H6" s="11" t="s">
        <v>46</v>
      </c>
      <c r="I6" s="37" t="s">
        <v>42</v>
      </c>
      <c r="J6" s="11" t="s">
        <v>45</v>
      </c>
      <c r="K6" s="11" t="s">
        <v>46</v>
      </c>
      <c r="L6" s="37" t="s">
        <v>42</v>
      </c>
      <c r="M6" s="11" t="s">
        <v>45</v>
      </c>
      <c r="N6" s="11" t="s">
        <v>46</v>
      </c>
      <c r="O6" s="37" t="s">
        <v>42</v>
      </c>
      <c r="P6" s="11" t="s">
        <v>45</v>
      </c>
      <c r="Q6" s="11" t="s">
        <v>46</v>
      </c>
      <c r="R6" s="37" t="s">
        <v>42</v>
      </c>
      <c r="S6" s="11" t="s">
        <v>45</v>
      </c>
      <c r="T6" s="11" t="s">
        <v>46</v>
      </c>
      <c r="U6" s="37" t="s">
        <v>42</v>
      </c>
      <c r="V6" s="11" t="s">
        <v>45</v>
      </c>
      <c r="W6" s="11" t="s">
        <v>46</v>
      </c>
    </row>
    <row r="7" spans="2:23" x14ac:dyDescent="0.2">
      <c r="B7" s="24">
        <v>2008</v>
      </c>
      <c r="C7" s="13">
        <v>2541</v>
      </c>
      <c r="D7" s="13">
        <v>2387</v>
      </c>
      <c r="E7" s="14" t="s">
        <v>278</v>
      </c>
      <c r="F7" s="13">
        <v>2516</v>
      </c>
      <c r="G7" s="13">
        <v>1852</v>
      </c>
      <c r="H7" s="14" t="s">
        <v>292</v>
      </c>
      <c r="I7" s="13">
        <v>1257</v>
      </c>
      <c r="J7" s="13">
        <v>740</v>
      </c>
      <c r="K7" s="14" t="s">
        <v>309</v>
      </c>
      <c r="L7" s="13">
        <v>116</v>
      </c>
      <c r="M7" s="13">
        <v>40</v>
      </c>
      <c r="N7" s="14" t="s">
        <v>325</v>
      </c>
      <c r="O7" s="13">
        <v>164</v>
      </c>
      <c r="P7" s="13">
        <v>45</v>
      </c>
      <c r="Q7" s="14" t="s">
        <v>336</v>
      </c>
      <c r="R7" s="13">
        <v>136</v>
      </c>
      <c r="S7" s="13">
        <v>100</v>
      </c>
      <c r="T7" s="14" t="s">
        <v>349</v>
      </c>
      <c r="U7" s="13">
        <v>19</v>
      </c>
      <c r="V7" s="13">
        <v>2</v>
      </c>
      <c r="W7" s="14" t="s">
        <v>359</v>
      </c>
    </row>
    <row r="8" spans="2:23" x14ac:dyDescent="0.2">
      <c r="B8" s="24">
        <v>2009</v>
      </c>
      <c r="C8" s="13">
        <v>2555</v>
      </c>
      <c r="D8" s="13">
        <v>2431</v>
      </c>
      <c r="E8" s="14" t="s">
        <v>279</v>
      </c>
      <c r="F8" s="13">
        <v>2377</v>
      </c>
      <c r="G8" s="13">
        <v>1814</v>
      </c>
      <c r="H8" s="14" t="s">
        <v>293</v>
      </c>
      <c r="I8" s="13">
        <v>1326</v>
      </c>
      <c r="J8" s="13">
        <v>858</v>
      </c>
      <c r="K8" s="14" t="s">
        <v>310</v>
      </c>
      <c r="L8" s="13">
        <v>78</v>
      </c>
      <c r="M8" s="13">
        <v>24</v>
      </c>
      <c r="N8" s="14" t="s">
        <v>326</v>
      </c>
      <c r="O8" s="13">
        <v>122</v>
      </c>
      <c r="P8" s="13">
        <v>41</v>
      </c>
      <c r="Q8" s="14" t="s">
        <v>337</v>
      </c>
      <c r="R8" s="13">
        <v>117</v>
      </c>
      <c r="S8" s="13">
        <v>78</v>
      </c>
      <c r="T8" s="14" t="s">
        <v>350</v>
      </c>
      <c r="U8" s="13">
        <v>18</v>
      </c>
      <c r="V8" s="13">
        <v>1</v>
      </c>
      <c r="W8" s="14" t="s">
        <v>360</v>
      </c>
    </row>
    <row r="9" spans="2:23" x14ac:dyDescent="0.2">
      <c r="B9" s="24">
        <v>2010</v>
      </c>
      <c r="C9" s="13">
        <v>2584</v>
      </c>
      <c r="D9" s="13">
        <v>2458</v>
      </c>
      <c r="E9" s="14" t="s">
        <v>280</v>
      </c>
      <c r="F9" s="13">
        <v>2381</v>
      </c>
      <c r="G9" s="13">
        <v>1861</v>
      </c>
      <c r="H9" s="14" t="s">
        <v>294</v>
      </c>
      <c r="I9" s="13">
        <v>1155</v>
      </c>
      <c r="J9" s="13">
        <v>735</v>
      </c>
      <c r="K9" s="14" t="s">
        <v>311</v>
      </c>
      <c r="L9" s="13">
        <v>62</v>
      </c>
      <c r="M9" s="13">
        <v>25</v>
      </c>
      <c r="N9" s="14" t="s">
        <v>327</v>
      </c>
      <c r="O9" s="13">
        <v>99</v>
      </c>
      <c r="P9" s="13">
        <v>38</v>
      </c>
      <c r="Q9" s="14" t="s">
        <v>338</v>
      </c>
      <c r="R9" s="13">
        <v>112</v>
      </c>
      <c r="S9" s="13">
        <v>68</v>
      </c>
      <c r="T9" s="14" t="s">
        <v>351</v>
      </c>
      <c r="U9" s="13">
        <v>17</v>
      </c>
      <c r="V9" s="13">
        <v>3</v>
      </c>
      <c r="W9" s="14" t="s">
        <v>97</v>
      </c>
    </row>
    <row r="10" spans="2:23" x14ac:dyDescent="0.2">
      <c r="B10" s="24">
        <v>2011</v>
      </c>
      <c r="C10" s="13">
        <v>2619</v>
      </c>
      <c r="D10" s="13">
        <v>2455</v>
      </c>
      <c r="E10" s="14" t="s">
        <v>281</v>
      </c>
      <c r="F10" s="13">
        <v>2306</v>
      </c>
      <c r="G10" s="13">
        <v>1831</v>
      </c>
      <c r="H10" s="14" t="s">
        <v>295</v>
      </c>
      <c r="I10" s="13">
        <v>1221</v>
      </c>
      <c r="J10" s="13">
        <v>789</v>
      </c>
      <c r="K10" s="14" t="s">
        <v>312</v>
      </c>
      <c r="L10" s="13">
        <v>50</v>
      </c>
      <c r="M10" s="13">
        <v>22</v>
      </c>
      <c r="N10" s="14" t="s">
        <v>328</v>
      </c>
      <c r="O10" s="13">
        <v>81</v>
      </c>
      <c r="P10" s="13">
        <v>31</v>
      </c>
      <c r="Q10" s="14" t="s">
        <v>339</v>
      </c>
      <c r="R10" s="13">
        <v>89</v>
      </c>
      <c r="S10" s="13">
        <v>70</v>
      </c>
      <c r="T10" s="14" t="s">
        <v>302</v>
      </c>
      <c r="U10" s="13">
        <v>21</v>
      </c>
      <c r="V10" s="13">
        <v>1</v>
      </c>
      <c r="W10" s="14" t="s">
        <v>361</v>
      </c>
    </row>
    <row r="11" spans="2:23" x14ac:dyDescent="0.2">
      <c r="B11" s="24">
        <v>2012</v>
      </c>
      <c r="C11" s="13">
        <v>2751</v>
      </c>
      <c r="D11" s="13">
        <v>2630</v>
      </c>
      <c r="E11" s="14" t="s">
        <v>282</v>
      </c>
      <c r="F11" s="13">
        <v>2287</v>
      </c>
      <c r="G11" s="13">
        <v>1797</v>
      </c>
      <c r="H11" s="14" t="s">
        <v>296</v>
      </c>
      <c r="I11" s="13">
        <v>1242</v>
      </c>
      <c r="J11" s="13">
        <v>799</v>
      </c>
      <c r="K11" s="14" t="s">
        <v>313</v>
      </c>
      <c r="L11" s="13">
        <v>41</v>
      </c>
      <c r="M11" s="13">
        <v>16</v>
      </c>
      <c r="N11" s="14" t="s">
        <v>329</v>
      </c>
      <c r="O11" s="13">
        <v>51</v>
      </c>
      <c r="P11" s="13">
        <v>15</v>
      </c>
      <c r="Q11" s="14" t="s">
        <v>340</v>
      </c>
      <c r="R11" s="13">
        <v>74</v>
      </c>
      <c r="S11" s="13">
        <v>53</v>
      </c>
      <c r="T11" s="14" t="s">
        <v>352</v>
      </c>
      <c r="U11" s="13">
        <v>28</v>
      </c>
      <c r="V11" s="13">
        <v>4</v>
      </c>
      <c r="W11" s="14" t="s">
        <v>98</v>
      </c>
    </row>
    <row r="12" spans="2:23" x14ac:dyDescent="0.2">
      <c r="B12" s="24">
        <v>2013</v>
      </c>
      <c r="C12" s="13">
        <v>2723</v>
      </c>
      <c r="D12" s="13">
        <v>2592</v>
      </c>
      <c r="E12" s="14" t="s">
        <v>279</v>
      </c>
      <c r="F12" s="13">
        <v>2357</v>
      </c>
      <c r="G12" s="13">
        <v>1830</v>
      </c>
      <c r="H12" s="14" t="s">
        <v>297</v>
      </c>
      <c r="I12" s="13">
        <v>1240</v>
      </c>
      <c r="J12" s="13">
        <v>824</v>
      </c>
      <c r="K12" s="14" t="s">
        <v>314</v>
      </c>
      <c r="L12" s="13">
        <v>41</v>
      </c>
      <c r="M12" s="13">
        <v>12</v>
      </c>
      <c r="N12" s="14" t="s">
        <v>240</v>
      </c>
      <c r="O12" s="13">
        <v>38</v>
      </c>
      <c r="P12" s="13">
        <v>20</v>
      </c>
      <c r="Q12" s="14" t="s">
        <v>341</v>
      </c>
      <c r="R12" s="13">
        <v>92</v>
      </c>
      <c r="S12" s="13">
        <v>66</v>
      </c>
      <c r="T12" s="14" t="s">
        <v>353</v>
      </c>
      <c r="U12" s="13">
        <v>28</v>
      </c>
      <c r="V12" s="13">
        <v>1</v>
      </c>
      <c r="W12" s="14" t="s">
        <v>114</v>
      </c>
    </row>
    <row r="13" spans="2:23" x14ac:dyDescent="0.2">
      <c r="B13" s="24">
        <v>2014</v>
      </c>
      <c r="C13" s="13">
        <v>2649</v>
      </c>
      <c r="D13" s="13">
        <v>2536</v>
      </c>
      <c r="E13" s="14" t="s">
        <v>283</v>
      </c>
      <c r="F13" s="13">
        <v>2207</v>
      </c>
      <c r="G13" s="13">
        <v>1738</v>
      </c>
      <c r="H13" s="14" t="s">
        <v>298</v>
      </c>
      <c r="I13" s="13">
        <v>1173</v>
      </c>
      <c r="J13" s="13">
        <v>786</v>
      </c>
      <c r="K13" s="14" t="s">
        <v>315</v>
      </c>
      <c r="L13" s="13">
        <v>28</v>
      </c>
      <c r="M13" s="13">
        <v>14</v>
      </c>
      <c r="N13" s="14" t="s">
        <v>330</v>
      </c>
      <c r="O13" s="13">
        <v>55</v>
      </c>
      <c r="P13" s="13">
        <v>30</v>
      </c>
      <c r="Q13" s="14" t="s">
        <v>342</v>
      </c>
      <c r="R13" s="13">
        <v>96</v>
      </c>
      <c r="S13" s="13">
        <v>69</v>
      </c>
      <c r="T13" s="14" t="s">
        <v>348</v>
      </c>
      <c r="U13" s="13">
        <v>22</v>
      </c>
      <c r="V13" s="13">
        <v>2</v>
      </c>
      <c r="W13" s="14" t="s">
        <v>180</v>
      </c>
    </row>
    <row r="14" spans="2:23" x14ac:dyDescent="0.2">
      <c r="B14" s="24">
        <v>2015</v>
      </c>
      <c r="C14" s="13">
        <v>2604</v>
      </c>
      <c r="D14" s="13">
        <v>2501</v>
      </c>
      <c r="E14" s="14" t="s">
        <v>284</v>
      </c>
      <c r="F14" s="13">
        <v>2204</v>
      </c>
      <c r="G14" s="13">
        <v>1729</v>
      </c>
      <c r="H14" s="14" t="s">
        <v>299</v>
      </c>
      <c r="I14" s="13">
        <v>1188</v>
      </c>
      <c r="J14" s="13">
        <v>771</v>
      </c>
      <c r="K14" s="14" t="s">
        <v>316</v>
      </c>
      <c r="L14" s="13">
        <v>30</v>
      </c>
      <c r="M14" s="13">
        <v>9</v>
      </c>
      <c r="N14" s="14" t="s">
        <v>331</v>
      </c>
      <c r="O14" s="13">
        <v>51</v>
      </c>
      <c r="P14" s="13">
        <v>23</v>
      </c>
      <c r="Q14" s="14" t="s">
        <v>178</v>
      </c>
      <c r="R14" s="13">
        <v>66</v>
      </c>
      <c r="S14" s="13">
        <v>48</v>
      </c>
      <c r="T14" s="14" t="s">
        <v>354</v>
      </c>
      <c r="U14" s="13">
        <v>29</v>
      </c>
      <c r="V14" s="13">
        <v>3</v>
      </c>
      <c r="W14" s="14" t="s">
        <v>362</v>
      </c>
    </row>
    <row r="15" spans="2:23" x14ac:dyDescent="0.2">
      <c r="B15" s="24">
        <v>2016</v>
      </c>
      <c r="C15" s="13">
        <v>2662</v>
      </c>
      <c r="D15" s="13">
        <v>2557</v>
      </c>
      <c r="E15" s="14" t="s">
        <v>285</v>
      </c>
      <c r="F15" s="13">
        <v>2236</v>
      </c>
      <c r="G15" s="13">
        <v>1744</v>
      </c>
      <c r="H15" s="14" t="s">
        <v>300</v>
      </c>
      <c r="I15" s="13">
        <v>1116</v>
      </c>
      <c r="J15" s="13">
        <v>785</v>
      </c>
      <c r="K15" s="14" t="s">
        <v>317</v>
      </c>
      <c r="L15" s="13">
        <v>31</v>
      </c>
      <c r="M15" s="13">
        <v>6</v>
      </c>
      <c r="N15" s="14" t="s">
        <v>112</v>
      </c>
      <c r="O15" s="13">
        <v>48</v>
      </c>
      <c r="P15" s="13">
        <v>15</v>
      </c>
      <c r="Q15" s="14" t="s">
        <v>343</v>
      </c>
      <c r="R15" s="13">
        <v>50</v>
      </c>
      <c r="S15" s="13">
        <v>36</v>
      </c>
      <c r="T15" s="14" t="s">
        <v>324</v>
      </c>
      <c r="U15" s="13">
        <v>39</v>
      </c>
      <c r="V15" s="13">
        <v>1</v>
      </c>
      <c r="W15" s="14" t="s">
        <v>66</v>
      </c>
    </row>
    <row r="16" spans="2:23" x14ac:dyDescent="0.2">
      <c r="B16" s="24">
        <v>2017</v>
      </c>
      <c r="C16" s="13">
        <v>2610</v>
      </c>
      <c r="D16" s="13">
        <v>2500</v>
      </c>
      <c r="E16" s="14" t="s">
        <v>286</v>
      </c>
      <c r="F16" s="13">
        <v>2306</v>
      </c>
      <c r="G16" s="13">
        <v>1868</v>
      </c>
      <c r="H16" s="14" t="s">
        <v>301</v>
      </c>
      <c r="I16" s="13">
        <v>1223</v>
      </c>
      <c r="J16" s="13">
        <v>839</v>
      </c>
      <c r="K16" s="14" t="s">
        <v>318</v>
      </c>
      <c r="L16" s="13">
        <v>36</v>
      </c>
      <c r="M16" s="13">
        <v>16</v>
      </c>
      <c r="N16" s="14" t="s">
        <v>197</v>
      </c>
      <c r="O16" s="13">
        <v>68</v>
      </c>
      <c r="P16" s="13">
        <v>36</v>
      </c>
      <c r="Q16" s="14" t="s">
        <v>344</v>
      </c>
      <c r="R16" s="13">
        <v>44</v>
      </c>
      <c r="S16" s="13">
        <v>33</v>
      </c>
      <c r="T16" s="14" t="s">
        <v>355</v>
      </c>
      <c r="U16" s="13">
        <v>67</v>
      </c>
      <c r="V16" s="13">
        <v>9</v>
      </c>
      <c r="W16" s="14" t="s">
        <v>159</v>
      </c>
    </row>
    <row r="17" spans="2:23" x14ac:dyDescent="0.2">
      <c r="B17" s="24">
        <v>2018</v>
      </c>
      <c r="C17" s="13">
        <v>2740</v>
      </c>
      <c r="D17" s="13">
        <v>2637</v>
      </c>
      <c r="E17" s="14" t="s">
        <v>287</v>
      </c>
      <c r="F17" s="13">
        <v>2221</v>
      </c>
      <c r="G17" s="13">
        <v>1747</v>
      </c>
      <c r="H17" s="14" t="s">
        <v>302</v>
      </c>
      <c r="I17" s="13">
        <v>1235</v>
      </c>
      <c r="J17" s="13">
        <v>821</v>
      </c>
      <c r="K17" s="14" t="s">
        <v>314</v>
      </c>
      <c r="L17" s="13">
        <v>42</v>
      </c>
      <c r="M17" s="13">
        <v>25</v>
      </c>
      <c r="N17" s="14" t="s">
        <v>189</v>
      </c>
      <c r="O17" s="13">
        <v>45</v>
      </c>
      <c r="P17" s="13">
        <v>26</v>
      </c>
      <c r="Q17" s="14" t="s">
        <v>345</v>
      </c>
      <c r="R17" s="13">
        <v>22</v>
      </c>
      <c r="S17" s="13">
        <v>15</v>
      </c>
      <c r="T17" s="14" t="s">
        <v>356</v>
      </c>
      <c r="U17" s="13">
        <v>53</v>
      </c>
      <c r="V17" s="13">
        <v>14</v>
      </c>
      <c r="W17" s="14" t="s">
        <v>363</v>
      </c>
    </row>
    <row r="18" spans="2:23" x14ac:dyDescent="0.2">
      <c r="B18" s="24">
        <v>2019</v>
      </c>
      <c r="C18" s="13">
        <v>2525</v>
      </c>
      <c r="D18" s="13">
        <v>2437</v>
      </c>
      <c r="E18" s="14" t="s">
        <v>288</v>
      </c>
      <c r="F18" s="13">
        <v>2123</v>
      </c>
      <c r="G18" s="13">
        <v>1690</v>
      </c>
      <c r="H18" s="14" t="s">
        <v>303</v>
      </c>
      <c r="I18" s="13">
        <v>1300</v>
      </c>
      <c r="J18" s="13">
        <v>868</v>
      </c>
      <c r="K18" s="14" t="s">
        <v>319</v>
      </c>
      <c r="L18" s="13">
        <v>57</v>
      </c>
      <c r="M18" s="13">
        <v>28</v>
      </c>
      <c r="N18" s="14" t="s">
        <v>332</v>
      </c>
      <c r="O18" s="13">
        <v>54</v>
      </c>
      <c r="P18" s="13">
        <v>31</v>
      </c>
      <c r="Q18" s="14" t="s">
        <v>67</v>
      </c>
      <c r="R18" s="13">
        <v>30</v>
      </c>
      <c r="S18" s="13">
        <v>20</v>
      </c>
      <c r="T18" s="14" t="s">
        <v>350</v>
      </c>
      <c r="U18" s="13">
        <v>56</v>
      </c>
      <c r="V18" s="13">
        <v>13</v>
      </c>
      <c r="W18" s="14" t="s">
        <v>364</v>
      </c>
    </row>
    <row r="19" spans="2:23" x14ac:dyDescent="0.2">
      <c r="B19" s="24">
        <v>2020</v>
      </c>
      <c r="C19" s="13">
        <v>2559</v>
      </c>
      <c r="D19" s="13">
        <v>2473</v>
      </c>
      <c r="E19" s="14" t="s">
        <v>289</v>
      </c>
      <c r="F19" s="13">
        <v>2293</v>
      </c>
      <c r="G19" s="13">
        <v>1828</v>
      </c>
      <c r="H19" s="14" t="s">
        <v>304</v>
      </c>
      <c r="I19" s="13">
        <v>1322</v>
      </c>
      <c r="J19" s="13">
        <v>839</v>
      </c>
      <c r="K19" s="14" t="s">
        <v>320</v>
      </c>
      <c r="L19" s="13">
        <v>61</v>
      </c>
      <c r="M19" s="13">
        <v>29</v>
      </c>
      <c r="N19" s="14" t="s">
        <v>333</v>
      </c>
      <c r="O19" s="13">
        <v>39</v>
      </c>
      <c r="P19" s="13">
        <v>24</v>
      </c>
      <c r="Q19" s="14" t="s">
        <v>346</v>
      </c>
      <c r="R19" s="13">
        <v>26</v>
      </c>
      <c r="S19" s="13">
        <v>21</v>
      </c>
      <c r="T19" s="14" t="s">
        <v>357</v>
      </c>
      <c r="U19" s="13">
        <v>51</v>
      </c>
      <c r="V19" s="13">
        <v>13</v>
      </c>
      <c r="W19" s="14" t="s">
        <v>365</v>
      </c>
    </row>
    <row r="20" spans="2:23" x14ac:dyDescent="0.2">
      <c r="B20" s="24">
        <v>2021</v>
      </c>
      <c r="C20" s="13">
        <v>2529</v>
      </c>
      <c r="D20" s="13">
        <v>2443</v>
      </c>
      <c r="E20" s="14" t="s">
        <v>289</v>
      </c>
      <c r="F20" s="13">
        <v>2253</v>
      </c>
      <c r="G20" s="13">
        <v>1803</v>
      </c>
      <c r="H20" s="14" t="s">
        <v>305</v>
      </c>
      <c r="I20" s="13">
        <v>1326</v>
      </c>
      <c r="J20" s="13">
        <v>901</v>
      </c>
      <c r="K20" s="14" t="s">
        <v>321</v>
      </c>
      <c r="L20" s="13">
        <v>40</v>
      </c>
      <c r="M20" s="13">
        <v>21</v>
      </c>
      <c r="N20" s="14" t="s">
        <v>334</v>
      </c>
      <c r="O20" s="13">
        <v>34</v>
      </c>
      <c r="P20" s="13">
        <v>23</v>
      </c>
      <c r="Q20" s="14" t="s">
        <v>347</v>
      </c>
      <c r="R20" s="13">
        <v>28</v>
      </c>
      <c r="S20" s="13">
        <v>17</v>
      </c>
      <c r="T20" s="14" t="s">
        <v>351</v>
      </c>
      <c r="U20" s="13">
        <v>33</v>
      </c>
      <c r="V20" s="13">
        <v>5</v>
      </c>
      <c r="W20" s="14" t="s">
        <v>366</v>
      </c>
    </row>
    <row r="21" spans="2:23" x14ac:dyDescent="0.2">
      <c r="B21" s="24">
        <v>2022</v>
      </c>
      <c r="C21" s="13">
        <v>2669</v>
      </c>
      <c r="D21" s="13">
        <v>2549</v>
      </c>
      <c r="E21" s="14" t="s">
        <v>290</v>
      </c>
      <c r="F21" s="13">
        <v>2393</v>
      </c>
      <c r="G21" s="13">
        <v>1929</v>
      </c>
      <c r="H21" s="14" t="s">
        <v>306</v>
      </c>
      <c r="I21" s="13">
        <v>1310</v>
      </c>
      <c r="J21" s="13">
        <v>922</v>
      </c>
      <c r="K21" s="14" t="s">
        <v>322</v>
      </c>
      <c r="L21" s="13">
        <v>44</v>
      </c>
      <c r="M21" s="13">
        <v>27</v>
      </c>
      <c r="N21" s="14" t="s">
        <v>335</v>
      </c>
      <c r="O21" s="13">
        <v>32</v>
      </c>
      <c r="P21" s="13">
        <v>23</v>
      </c>
      <c r="Q21" s="14" t="s">
        <v>348</v>
      </c>
      <c r="R21" s="13">
        <v>23</v>
      </c>
      <c r="S21" s="13">
        <v>13</v>
      </c>
      <c r="T21" s="14" t="s">
        <v>358</v>
      </c>
      <c r="U21" s="13">
        <v>46</v>
      </c>
      <c r="V21" s="13">
        <v>9</v>
      </c>
      <c r="W21" s="14" t="s">
        <v>193</v>
      </c>
    </row>
    <row r="22" spans="2:23" x14ac:dyDescent="0.2">
      <c r="B22" s="24">
        <v>2023</v>
      </c>
      <c r="C22" s="13">
        <v>2663</v>
      </c>
      <c r="D22" s="13">
        <v>2538</v>
      </c>
      <c r="E22" s="14" t="s">
        <v>291</v>
      </c>
      <c r="F22" s="13">
        <v>2335</v>
      </c>
      <c r="G22" s="13">
        <v>1949</v>
      </c>
      <c r="H22" s="14" t="s">
        <v>307</v>
      </c>
      <c r="I22" s="13">
        <v>1377</v>
      </c>
      <c r="J22" s="13">
        <v>976</v>
      </c>
      <c r="K22" s="14" t="s">
        <v>323</v>
      </c>
      <c r="L22" s="13">
        <v>56</v>
      </c>
      <c r="M22" s="13">
        <v>25</v>
      </c>
      <c r="N22" s="14" t="s">
        <v>158</v>
      </c>
      <c r="O22" s="13">
        <v>38</v>
      </c>
      <c r="P22" s="13">
        <v>19</v>
      </c>
      <c r="Q22" s="14" t="s">
        <v>330</v>
      </c>
      <c r="R22" s="13">
        <v>12</v>
      </c>
      <c r="S22" s="13">
        <v>8</v>
      </c>
      <c r="T22" s="14" t="s">
        <v>350</v>
      </c>
      <c r="U22" s="13">
        <v>44</v>
      </c>
      <c r="V22" s="13">
        <v>11</v>
      </c>
      <c r="W22" s="14" t="s">
        <v>367</v>
      </c>
    </row>
    <row r="23" spans="2:23" x14ac:dyDescent="0.2">
      <c r="B23" s="25">
        <v>2024</v>
      </c>
      <c r="C23" s="22">
        <v>2936</v>
      </c>
      <c r="D23" s="22">
        <v>2812</v>
      </c>
      <c r="E23" s="23" t="s">
        <v>286</v>
      </c>
      <c r="F23" s="22">
        <v>2549</v>
      </c>
      <c r="G23" s="22">
        <v>2052</v>
      </c>
      <c r="H23" s="23" t="s">
        <v>308</v>
      </c>
      <c r="I23" s="22">
        <v>1578</v>
      </c>
      <c r="J23" s="22">
        <v>1136</v>
      </c>
      <c r="K23" s="23" t="s">
        <v>324</v>
      </c>
      <c r="L23" s="22">
        <v>58</v>
      </c>
      <c r="M23" s="22">
        <v>26</v>
      </c>
      <c r="N23" s="23" t="s">
        <v>204</v>
      </c>
      <c r="O23" s="22">
        <v>33</v>
      </c>
      <c r="P23" s="22">
        <v>21</v>
      </c>
      <c r="Q23" s="23" t="s">
        <v>311</v>
      </c>
      <c r="R23" s="22">
        <v>26</v>
      </c>
      <c r="S23" s="22">
        <v>18</v>
      </c>
      <c r="T23" s="23" t="s">
        <v>242</v>
      </c>
      <c r="U23" s="22">
        <v>44</v>
      </c>
      <c r="V23" s="22">
        <v>8</v>
      </c>
      <c r="W23" s="23" t="s">
        <v>154</v>
      </c>
    </row>
  </sheetData>
  <mergeCells count="22">
    <mergeCell ref="V5:W5"/>
    <mergeCell ref="O4:Q4"/>
    <mergeCell ref="R4:T4"/>
    <mergeCell ref="U4:W4"/>
    <mergeCell ref="C5:C6"/>
    <mergeCell ref="D5:E5"/>
    <mergeCell ref="F5:F6"/>
    <mergeCell ref="G5:H5"/>
    <mergeCell ref="I5:I6"/>
    <mergeCell ref="J5:K5"/>
    <mergeCell ref="L5:L6"/>
    <mergeCell ref="M5:N5"/>
    <mergeCell ref="O5:O6"/>
    <mergeCell ref="P5:Q5"/>
    <mergeCell ref="R5:R6"/>
    <mergeCell ref="S5:T5"/>
    <mergeCell ref="U5:U6"/>
    <mergeCell ref="B4:B6"/>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AB8"/>
  </sheetPr>
  <dimension ref="B1:N17"/>
  <sheetViews>
    <sheetView showGridLines="0" workbookViewId="0"/>
  </sheetViews>
  <sheetFormatPr baseColWidth="10" defaultRowHeight="12.75" x14ac:dyDescent="0.2"/>
  <cols>
    <col min="1" max="1" width="2.5703125" customWidth="1"/>
    <col min="2" max="2" width="41.28515625" customWidth="1"/>
    <col min="3" max="3" width="5.7109375" customWidth="1"/>
    <col min="4" max="14" width="10.42578125" customWidth="1"/>
  </cols>
  <sheetData>
    <row r="1" spans="2:14" ht="18" x14ac:dyDescent="0.25">
      <c r="B1" s="3" t="s">
        <v>9</v>
      </c>
    </row>
    <row r="4" spans="2:14" x14ac:dyDescent="0.2">
      <c r="B4" s="30" t="s">
        <v>41</v>
      </c>
      <c r="C4" s="31" t="s">
        <v>42</v>
      </c>
      <c r="D4" s="31" t="s">
        <v>368</v>
      </c>
      <c r="E4" s="31" t="s">
        <v>368</v>
      </c>
      <c r="F4" s="31" t="s">
        <v>368</v>
      </c>
      <c r="G4" s="31" t="s">
        <v>368</v>
      </c>
      <c r="H4" s="31" t="s">
        <v>368</v>
      </c>
      <c r="I4" s="31" t="s">
        <v>368</v>
      </c>
      <c r="J4" s="31" t="s">
        <v>368</v>
      </c>
      <c r="K4" s="31" t="s">
        <v>368</v>
      </c>
      <c r="L4" s="31" t="s">
        <v>368</v>
      </c>
      <c r="M4" s="31" t="s">
        <v>368</v>
      </c>
      <c r="N4" s="31" t="s">
        <v>368</v>
      </c>
    </row>
    <row r="5" spans="2:14" ht="27.95" customHeight="1" x14ac:dyDescent="0.2">
      <c r="B5" s="30" t="s">
        <v>41</v>
      </c>
      <c r="C5" s="31" t="s">
        <v>42</v>
      </c>
      <c r="D5" s="11" t="s">
        <v>369</v>
      </c>
      <c r="E5" s="11" t="s">
        <v>370</v>
      </c>
      <c r="F5" s="11" t="s">
        <v>371</v>
      </c>
      <c r="G5" s="11" t="s">
        <v>372</v>
      </c>
      <c r="H5" s="11" t="s">
        <v>373</v>
      </c>
      <c r="I5" s="11" t="s">
        <v>374</v>
      </c>
      <c r="J5" s="11" t="s">
        <v>375</v>
      </c>
      <c r="K5" s="11" t="s">
        <v>376</v>
      </c>
      <c r="L5" s="11" t="s">
        <v>377</v>
      </c>
      <c r="M5" s="11" t="s">
        <v>378</v>
      </c>
      <c r="N5" s="11" t="s">
        <v>379</v>
      </c>
    </row>
    <row r="6" spans="2:14" x14ac:dyDescent="0.2">
      <c r="B6" s="32" t="s">
        <v>54</v>
      </c>
      <c r="C6" s="33"/>
      <c r="D6" s="33"/>
      <c r="E6" s="33"/>
      <c r="F6" s="33"/>
      <c r="G6" s="33"/>
      <c r="H6" s="33"/>
      <c r="I6" s="33"/>
      <c r="J6" s="33"/>
      <c r="K6" s="33"/>
      <c r="L6" s="33"/>
      <c r="M6" s="33"/>
      <c r="N6" s="33"/>
    </row>
    <row r="7" spans="2:14" x14ac:dyDescent="0.2">
      <c r="B7" s="15" t="s">
        <v>54</v>
      </c>
      <c r="C7" s="16">
        <v>7407</v>
      </c>
      <c r="D7" s="16">
        <v>868</v>
      </c>
      <c r="E7" s="16">
        <v>1605</v>
      </c>
      <c r="F7" s="16">
        <v>885</v>
      </c>
      <c r="G7" s="16">
        <v>503</v>
      </c>
      <c r="H7" s="16">
        <v>494</v>
      </c>
      <c r="I7" s="16">
        <v>342</v>
      </c>
      <c r="J7" s="16">
        <v>664</v>
      </c>
      <c r="K7" s="16">
        <v>370</v>
      </c>
      <c r="L7" s="16">
        <v>460</v>
      </c>
      <c r="M7" s="16">
        <v>804</v>
      </c>
      <c r="N7" s="16">
        <v>412</v>
      </c>
    </row>
    <row r="8" spans="2:14" x14ac:dyDescent="0.2">
      <c r="B8" s="32" t="s">
        <v>56</v>
      </c>
      <c r="C8" s="33"/>
      <c r="D8" s="33"/>
      <c r="E8" s="33"/>
      <c r="F8" s="33"/>
      <c r="G8" s="33"/>
      <c r="H8" s="33"/>
      <c r="I8" s="33"/>
      <c r="J8" s="33"/>
      <c r="K8" s="33"/>
      <c r="L8" s="33"/>
      <c r="M8" s="33"/>
      <c r="N8" s="33"/>
    </row>
    <row r="9" spans="2:14" x14ac:dyDescent="0.2">
      <c r="B9" s="15" t="s">
        <v>42</v>
      </c>
      <c r="C9" s="16">
        <v>7224</v>
      </c>
      <c r="D9" s="16">
        <v>838</v>
      </c>
      <c r="E9" s="16">
        <v>1567</v>
      </c>
      <c r="F9" s="16">
        <v>867</v>
      </c>
      <c r="G9" s="16">
        <v>497</v>
      </c>
      <c r="H9" s="16">
        <v>487</v>
      </c>
      <c r="I9" s="16">
        <v>341</v>
      </c>
      <c r="J9" s="16">
        <v>647</v>
      </c>
      <c r="K9" s="16">
        <v>361</v>
      </c>
      <c r="L9" s="16">
        <v>454</v>
      </c>
      <c r="M9" s="16">
        <v>769</v>
      </c>
      <c r="N9" s="16">
        <v>396</v>
      </c>
    </row>
    <row r="10" spans="2:14" x14ac:dyDescent="0.2">
      <c r="B10" s="12" t="s">
        <v>57</v>
      </c>
      <c r="C10" s="13">
        <v>1718</v>
      </c>
      <c r="D10" s="13">
        <v>230</v>
      </c>
      <c r="E10" s="13">
        <v>504</v>
      </c>
      <c r="F10" s="13">
        <v>211</v>
      </c>
      <c r="G10" s="13">
        <v>110</v>
      </c>
      <c r="H10" s="13">
        <v>67</v>
      </c>
      <c r="I10" s="13">
        <v>74</v>
      </c>
      <c r="J10" s="13">
        <v>115</v>
      </c>
      <c r="K10" s="13">
        <v>51</v>
      </c>
      <c r="L10" s="13">
        <v>121</v>
      </c>
      <c r="M10" s="13">
        <v>159</v>
      </c>
      <c r="N10" s="13">
        <v>76</v>
      </c>
    </row>
    <row r="11" spans="2:14" x14ac:dyDescent="0.2">
      <c r="B11" s="12" t="s">
        <v>58</v>
      </c>
      <c r="C11" s="13">
        <v>192</v>
      </c>
      <c r="D11" s="13">
        <v>25</v>
      </c>
      <c r="E11" s="13">
        <v>51</v>
      </c>
      <c r="F11" s="13">
        <v>26</v>
      </c>
      <c r="G11" s="13">
        <v>14</v>
      </c>
      <c r="H11" s="13">
        <v>6</v>
      </c>
      <c r="I11" s="13">
        <v>9</v>
      </c>
      <c r="J11" s="13">
        <v>14</v>
      </c>
      <c r="K11" s="13">
        <v>6</v>
      </c>
      <c r="L11" s="13">
        <v>13</v>
      </c>
      <c r="M11" s="13">
        <v>14</v>
      </c>
      <c r="N11" s="13">
        <v>14</v>
      </c>
    </row>
    <row r="12" spans="2:14" x14ac:dyDescent="0.2">
      <c r="B12" s="12" t="s">
        <v>59</v>
      </c>
      <c r="C12" s="13">
        <v>4163</v>
      </c>
      <c r="D12" s="13">
        <v>407</v>
      </c>
      <c r="E12" s="13">
        <v>776</v>
      </c>
      <c r="F12" s="13">
        <v>477</v>
      </c>
      <c r="G12" s="13">
        <v>298</v>
      </c>
      <c r="H12" s="13">
        <v>319</v>
      </c>
      <c r="I12" s="13">
        <v>227</v>
      </c>
      <c r="J12" s="13">
        <v>434</v>
      </c>
      <c r="K12" s="13">
        <v>271</v>
      </c>
      <c r="L12" s="13">
        <v>260</v>
      </c>
      <c r="M12" s="13">
        <v>453</v>
      </c>
      <c r="N12" s="13">
        <v>241</v>
      </c>
    </row>
    <row r="13" spans="2:14" x14ac:dyDescent="0.2">
      <c r="B13" s="12" t="s">
        <v>60</v>
      </c>
      <c r="C13" s="13">
        <v>896</v>
      </c>
      <c r="D13" s="13">
        <v>156</v>
      </c>
      <c r="E13" s="13">
        <v>177</v>
      </c>
      <c r="F13" s="13">
        <v>120</v>
      </c>
      <c r="G13" s="13">
        <v>61</v>
      </c>
      <c r="H13" s="13">
        <v>75</v>
      </c>
      <c r="I13" s="13">
        <v>17</v>
      </c>
      <c r="J13" s="13">
        <v>66</v>
      </c>
      <c r="K13" s="13">
        <v>21</v>
      </c>
      <c r="L13" s="13">
        <v>49</v>
      </c>
      <c r="M13" s="13">
        <v>105</v>
      </c>
      <c r="N13" s="13">
        <v>49</v>
      </c>
    </row>
    <row r="14" spans="2:14" x14ac:dyDescent="0.2">
      <c r="B14" s="12" t="s">
        <v>61</v>
      </c>
      <c r="C14" s="13">
        <v>132</v>
      </c>
      <c r="D14" s="13">
        <v>11</v>
      </c>
      <c r="E14" s="13">
        <v>29</v>
      </c>
      <c r="F14" s="13">
        <v>17</v>
      </c>
      <c r="G14" s="13">
        <v>7</v>
      </c>
      <c r="H14" s="13">
        <v>9</v>
      </c>
      <c r="I14" s="13">
        <v>9</v>
      </c>
      <c r="J14" s="13">
        <v>10</v>
      </c>
      <c r="K14" s="13">
        <v>9</v>
      </c>
      <c r="L14" s="13">
        <v>6</v>
      </c>
      <c r="M14" s="13">
        <v>19</v>
      </c>
      <c r="N14" s="13">
        <v>6</v>
      </c>
    </row>
    <row r="15" spans="2:14" x14ac:dyDescent="0.2">
      <c r="B15" s="12" t="s">
        <v>63</v>
      </c>
      <c r="C15" s="13">
        <v>123</v>
      </c>
      <c r="D15" s="13">
        <v>9</v>
      </c>
      <c r="E15" s="13">
        <v>30</v>
      </c>
      <c r="F15" s="13">
        <v>16</v>
      </c>
      <c r="G15" s="13">
        <v>7</v>
      </c>
      <c r="H15" s="13">
        <v>11</v>
      </c>
      <c r="I15" s="13">
        <v>5</v>
      </c>
      <c r="J15" s="13">
        <v>8</v>
      </c>
      <c r="K15" s="13">
        <v>3</v>
      </c>
      <c r="L15" s="13">
        <v>5</v>
      </c>
      <c r="M15" s="13">
        <v>19</v>
      </c>
      <c r="N15" s="13">
        <v>10</v>
      </c>
    </row>
    <row r="16" spans="2:14" x14ac:dyDescent="0.2">
      <c r="B16" s="32" t="s">
        <v>72</v>
      </c>
      <c r="C16" s="33"/>
      <c r="D16" s="33"/>
      <c r="E16" s="33"/>
      <c r="F16" s="33"/>
      <c r="G16" s="33"/>
      <c r="H16" s="33"/>
      <c r="I16" s="33"/>
      <c r="J16" s="33"/>
      <c r="K16" s="33"/>
      <c r="L16" s="33"/>
      <c r="M16" s="33"/>
      <c r="N16" s="33"/>
    </row>
    <row r="17" spans="2:14" x14ac:dyDescent="0.2">
      <c r="B17" s="18" t="s">
        <v>42</v>
      </c>
      <c r="C17" s="19">
        <v>183</v>
      </c>
      <c r="D17" s="19">
        <v>30</v>
      </c>
      <c r="E17" s="19">
        <v>38</v>
      </c>
      <c r="F17" s="19">
        <v>18</v>
      </c>
      <c r="G17" s="19">
        <v>6</v>
      </c>
      <c r="H17" s="19">
        <v>7</v>
      </c>
      <c r="I17" s="19">
        <v>1</v>
      </c>
      <c r="J17" s="19">
        <v>17</v>
      </c>
      <c r="K17" s="19">
        <v>9</v>
      </c>
      <c r="L17" s="19">
        <v>6</v>
      </c>
      <c r="M17" s="19">
        <v>35</v>
      </c>
      <c r="N17" s="19">
        <v>16</v>
      </c>
    </row>
  </sheetData>
  <mergeCells count="6">
    <mergeCell ref="B16:N16"/>
    <mergeCell ref="B4:B5"/>
    <mergeCell ref="C4:C5"/>
    <mergeCell ref="D4:N4"/>
    <mergeCell ref="B6:N6"/>
    <mergeCell ref="B8:N8"/>
  </mergeCells>
  <pageMargins left="0.7" right="0.7" top="0.75" bottom="0.75" header="0.3" footer="0.3"/>
  <pageSetup paperSize="9" scale="50" fitToWidth="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AB8"/>
  </sheetPr>
  <dimension ref="B1:N40"/>
  <sheetViews>
    <sheetView showGridLines="0" workbookViewId="0"/>
  </sheetViews>
  <sheetFormatPr baseColWidth="10" defaultRowHeight="12.75" x14ac:dyDescent="0.2"/>
  <cols>
    <col min="1" max="1" width="2.5703125" customWidth="1"/>
    <col min="2" max="2" width="58.28515625" customWidth="1"/>
    <col min="3" max="14" width="10" customWidth="1"/>
  </cols>
  <sheetData>
    <row r="1" spans="2:14" ht="18" x14ac:dyDescent="0.25">
      <c r="B1" s="3" t="s">
        <v>10</v>
      </c>
    </row>
    <row r="4" spans="2:14" x14ac:dyDescent="0.2">
      <c r="B4" s="30" t="s">
        <v>75</v>
      </c>
      <c r="C4" s="31" t="s">
        <v>42</v>
      </c>
      <c r="D4" s="31" t="s">
        <v>42</v>
      </c>
      <c r="E4" s="31" t="s">
        <v>42</v>
      </c>
      <c r="F4" s="31" t="s">
        <v>380</v>
      </c>
      <c r="G4" s="31" t="s">
        <v>380</v>
      </c>
      <c r="H4" s="31" t="s">
        <v>380</v>
      </c>
      <c r="I4" s="31" t="s">
        <v>381</v>
      </c>
      <c r="J4" s="31" t="s">
        <v>381</v>
      </c>
      <c r="K4" s="31" t="s">
        <v>381</v>
      </c>
      <c r="L4" s="31" t="s">
        <v>382</v>
      </c>
      <c r="M4" s="31" t="s">
        <v>382</v>
      </c>
      <c r="N4" s="31" t="s">
        <v>382</v>
      </c>
    </row>
    <row r="5" spans="2:14" x14ac:dyDescent="0.2">
      <c r="B5" s="30" t="s">
        <v>75</v>
      </c>
      <c r="C5" s="11" t="s">
        <v>42</v>
      </c>
      <c r="D5" s="11" t="s">
        <v>383</v>
      </c>
      <c r="E5" s="11" t="s">
        <v>384</v>
      </c>
      <c r="F5" s="11" t="s">
        <v>42</v>
      </c>
      <c r="G5" s="11" t="s">
        <v>383</v>
      </c>
      <c r="H5" s="11" t="s">
        <v>384</v>
      </c>
      <c r="I5" s="11" t="s">
        <v>42</v>
      </c>
      <c r="J5" s="11" t="s">
        <v>383</v>
      </c>
      <c r="K5" s="11" t="s">
        <v>384</v>
      </c>
      <c r="L5" s="11" t="s">
        <v>42</v>
      </c>
      <c r="M5" s="11" t="s">
        <v>383</v>
      </c>
      <c r="N5" s="11" t="s">
        <v>384</v>
      </c>
    </row>
    <row r="6" spans="2:14" x14ac:dyDescent="0.2">
      <c r="B6" s="32" t="s">
        <v>54</v>
      </c>
      <c r="C6" s="33"/>
      <c r="D6" s="33"/>
      <c r="E6" s="33"/>
      <c r="F6" s="33"/>
      <c r="G6" s="33"/>
      <c r="H6" s="33"/>
      <c r="I6" s="33"/>
      <c r="J6" s="33"/>
      <c r="K6" s="33"/>
      <c r="L6" s="33"/>
      <c r="M6" s="33"/>
      <c r="N6" s="33"/>
    </row>
    <row r="7" spans="2:14" x14ac:dyDescent="0.2">
      <c r="B7" s="15" t="s">
        <v>54</v>
      </c>
      <c r="C7" s="16">
        <v>7407</v>
      </c>
      <c r="D7" s="16">
        <v>3752</v>
      </c>
      <c r="E7" s="16">
        <v>3655</v>
      </c>
      <c r="F7" s="16">
        <v>2950</v>
      </c>
      <c r="G7" s="16">
        <v>1340</v>
      </c>
      <c r="H7" s="16">
        <v>1610</v>
      </c>
      <c r="I7" s="16">
        <v>2657</v>
      </c>
      <c r="J7" s="16">
        <v>1355</v>
      </c>
      <c r="K7" s="16">
        <v>1302</v>
      </c>
      <c r="L7" s="16">
        <v>1637</v>
      </c>
      <c r="M7" s="16">
        <v>953</v>
      </c>
      <c r="N7" s="16">
        <v>684</v>
      </c>
    </row>
    <row r="8" spans="2:14" x14ac:dyDescent="0.2">
      <c r="B8" s="32" t="s">
        <v>56</v>
      </c>
      <c r="C8" s="33"/>
      <c r="D8" s="33"/>
      <c r="E8" s="33"/>
      <c r="F8" s="33"/>
      <c r="G8" s="33"/>
      <c r="H8" s="33"/>
      <c r="I8" s="33"/>
      <c r="J8" s="33"/>
      <c r="K8" s="33"/>
      <c r="L8" s="33"/>
      <c r="M8" s="33"/>
      <c r="N8" s="33"/>
    </row>
    <row r="9" spans="2:14" x14ac:dyDescent="0.2">
      <c r="B9" s="15" t="s">
        <v>42</v>
      </c>
      <c r="C9" s="16">
        <v>7224</v>
      </c>
      <c r="D9" s="16">
        <v>3677</v>
      </c>
      <c r="E9" s="16">
        <v>3547</v>
      </c>
      <c r="F9" s="16">
        <v>2936</v>
      </c>
      <c r="G9" s="16">
        <v>1339</v>
      </c>
      <c r="H9" s="16">
        <v>1597</v>
      </c>
      <c r="I9" s="16">
        <v>2549</v>
      </c>
      <c r="J9" s="16">
        <v>1313</v>
      </c>
      <c r="K9" s="16">
        <v>1236</v>
      </c>
      <c r="L9" s="16">
        <v>1578</v>
      </c>
      <c r="M9" s="16">
        <v>923</v>
      </c>
      <c r="N9" s="16">
        <v>655</v>
      </c>
    </row>
    <row r="10" spans="2:14" x14ac:dyDescent="0.2">
      <c r="B10" s="15" t="s">
        <v>57</v>
      </c>
      <c r="C10" s="16">
        <v>1718</v>
      </c>
      <c r="D10" s="16">
        <v>648</v>
      </c>
      <c r="E10" s="16">
        <v>1070</v>
      </c>
      <c r="F10" s="16">
        <v>1651</v>
      </c>
      <c r="G10" s="16">
        <v>642</v>
      </c>
      <c r="H10" s="16">
        <v>1009</v>
      </c>
      <c r="I10" s="16">
        <v>67</v>
      </c>
      <c r="J10" s="16">
        <v>6</v>
      </c>
      <c r="K10" s="16">
        <v>61</v>
      </c>
      <c r="L10" s="16">
        <v>0</v>
      </c>
      <c r="M10" s="16">
        <v>0</v>
      </c>
      <c r="N10" s="16">
        <v>0</v>
      </c>
    </row>
    <row r="11" spans="2:14" x14ac:dyDescent="0.2">
      <c r="B11" s="12" t="s">
        <v>76</v>
      </c>
      <c r="C11" s="13">
        <v>1398</v>
      </c>
      <c r="D11" s="13">
        <v>583</v>
      </c>
      <c r="E11" s="13">
        <v>815</v>
      </c>
      <c r="F11" s="13">
        <v>1398</v>
      </c>
      <c r="G11" s="13">
        <v>583</v>
      </c>
      <c r="H11" s="13">
        <v>815</v>
      </c>
      <c r="I11" s="13">
        <v>0</v>
      </c>
      <c r="J11" s="13">
        <v>0</v>
      </c>
      <c r="K11" s="13">
        <v>0</v>
      </c>
      <c r="L11" s="13">
        <v>0</v>
      </c>
      <c r="M11" s="13">
        <v>0</v>
      </c>
      <c r="N11" s="13">
        <v>0</v>
      </c>
    </row>
    <row r="12" spans="2:14" x14ac:dyDescent="0.2">
      <c r="B12" s="12" t="s">
        <v>77</v>
      </c>
      <c r="C12" s="13">
        <v>320</v>
      </c>
      <c r="D12" s="13">
        <v>65</v>
      </c>
      <c r="E12" s="13">
        <v>255</v>
      </c>
      <c r="F12" s="13">
        <v>253</v>
      </c>
      <c r="G12" s="13">
        <v>59</v>
      </c>
      <c r="H12" s="13">
        <v>194</v>
      </c>
      <c r="I12" s="13">
        <v>67</v>
      </c>
      <c r="J12" s="13">
        <v>6</v>
      </c>
      <c r="K12" s="13">
        <v>61</v>
      </c>
      <c r="L12" s="13">
        <v>0</v>
      </c>
      <c r="M12" s="13">
        <v>0</v>
      </c>
      <c r="N12" s="13">
        <v>0</v>
      </c>
    </row>
    <row r="13" spans="2:14" x14ac:dyDescent="0.2">
      <c r="B13" s="15" t="s">
        <v>58</v>
      </c>
      <c r="C13" s="16">
        <v>192</v>
      </c>
      <c r="D13" s="16">
        <v>137</v>
      </c>
      <c r="E13" s="16">
        <v>55</v>
      </c>
      <c r="F13" s="16">
        <v>161</v>
      </c>
      <c r="G13" s="16">
        <v>116</v>
      </c>
      <c r="H13" s="16">
        <v>45</v>
      </c>
      <c r="I13" s="16">
        <v>31</v>
      </c>
      <c r="J13" s="16">
        <v>21</v>
      </c>
      <c r="K13" s="16">
        <v>10</v>
      </c>
      <c r="L13" s="16">
        <v>0</v>
      </c>
      <c r="M13" s="16">
        <v>0</v>
      </c>
      <c r="N13" s="16">
        <v>0</v>
      </c>
    </row>
    <row r="14" spans="2:14" x14ac:dyDescent="0.2">
      <c r="B14" s="12" t="s">
        <v>78</v>
      </c>
      <c r="C14" s="13">
        <v>133</v>
      </c>
      <c r="D14" s="13">
        <v>83</v>
      </c>
      <c r="E14" s="13">
        <v>50</v>
      </c>
      <c r="F14" s="13">
        <v>110</v>
      </c>
      <c r="G14" s="13">
        <v>70</v>
      </c>
      <c r="H14" s="13">
        <v>40</v>
      </c>
      <c r="I14" s="13">
        <v>23</v>
      </c>
      <c r="J14" s="13">
        <v>13</v>
      </c>
      <c r="K14" s="13">
        <v>10</v>
      </c>
      <c r="L14" s="13">
        <v>0</v>
      </c>
      <c r="M14" s="13">
        <v>0</v>
      </c>
      <c r="N14" s="13">
        <v>0</v>
      </c>
    </row>
    <row r="15" spans="2:14" x14ac:dyDescent="0.2">
      <c r="B15" s="12" t="s">
        <v>79</v>
      </c>
      <c r="C15" s="13">
        <v>59</v>
      </c>
      <c r="D15" s="13">
        <v>54</v>
      </c>
      <c r="E15" s="13">
        <v>5</v>
      </c>
      <c r="F15" s="13">
        <v>51</v>
      </c>
      <c r="G15" s="13">
        <v>46</v>
      </c>
      <c r="H15" s="13">
        <v>5</v>
      </c>
      <c r="I15" s="13">
        <v>8</v>
      </c>
      <c r="J15" s="13">
        <v>8</v>
      </c>
      <c r="K15" s="13">
        <v>0</v>
      </c>
      <c r="L15" s="13">
        <v>0</v>
      </c>
      <c r="M15" s="13">
        <v>0</v>
      </c>
      <c r="N15" s="13">
        <v>0</v>
      </c>
    </row>
    <row r="16" spans="2:14" x14ac:dyDescent="0.2">
      <c r="B16" s="15" t="s">
        <v>59</v>
      </c>
      <c r="C16" s="16">
        <v>4163</v>
      </c>
      <c r="D16" s="16">
        <v>2297</v>
      </c>
      <c r="E16" s="16">
        <v>1866</v>
      </c>
      <c r="F16" s="16">
        <v>1000</v>
      </c>
      <c r="G16" s="16">
        <v>535</v>
      </c>
      <c r="H16" s="16">
        <v>465</v>
      </c>
      <c r="I16" s="16">
        <v>1954</v>
      </c>
      <c r="J16" s="16">
        <v>1034</v>
      </c>
      <c r="K16" s="16">
        <v>920</v>
      </c>
      <c r="L16" s="16">
        <v>1136</v>
      </c>
      <c r="M16" s="16">
        <v>684</v>
      </c>
      <c r="N16" s="16">
        <v>452</v>
      </c>
    </row>
    <row r="17" spans="2:14" x14ac:dyDescent="0.2">
      <c r="B17" s="12" t="s">
        <v>80</v>
      </c>
      <c r="C17" s="13">
        <v>538</v>
      </c>
      <c r="D17" s="13">
        <v>287</v>
      </c>
      <c r="E17" s="13">
        <v>251</v>
      </c>
      <c r="F17" s="13">
        <v>466</v>
      </c>
      <c r="G17" s="13">
        <v>252</v>
      </c>
      <c r="H17" s="13">
        <v>214</v>
      </c>
      <c r="I17" s="13">
        <v>72</v>
      </c>
      <c r="J17" s="13">
        <v>35</v>
      </c>
      <c r="K17" s="13">
        <v>37</v>
      </c>
      <c r="L17" s="13">
        <v>0</v>
      </c>
      <c r="M17" s="13">
        <v>0</v>
      </c>
      <c r="N17" s="13">
        <v>0</v>
      </c>
    </row>
    <row r="18" spans="2:14" x14ac:dyDescent="0.2">
      <c r="B18" s="12" t="s">
        <v>81</v>
      </c>
      <c r="C18" s="13">
        <v>3369</v>
      </c>
      <c r="D18" s="13">
        <v>1874</v>
      </c>
      <c r="E18" s="13">
        <v>1495</v>
      </c>
      <c r="F18" s="13">
        <v>534</v>
      </c>
      <c r="G18" s="13">
        <v>283</v>
      </c>
      <c r="H18" s="13">
        <v>251</v>
      </c>
      <c r="I18" s="13">
        <v>1872</v>
      </c>
      <c r="J18" s="13">
        <v>994</v>
      </c>
      <c r="K18" s="13">
        <v>878</v>
      </c>
      <c r="L18" s="13">
        <v>936</v>
      </c>
      <c r="M18" s="13">
        <v>582</v>
      </c>
      <c r="N18" s="13">
        <v>354</v>
      </c>
    </row>
    <row r="19" spans="2:14" x14ac:dyDescent="0.2">
      <c r="B19" s="12" t="s">
        <v>82</v>
      </c>
      <c r="C19" s="13">
        <v>231</v>
      </c>
      <c r="D19" s="13">
        <v>125</v>
      </c>
      <c r="E19" s="13">
        <v>106</v>
      </c>
      <c r="F19" s="13">
        <v>0</v>
      </c>
      <c r="G19" s="13">
        <v>0</v>
      </c>
      <c r="H19" s="13">
        <v>0</v>
      </c>
      <c r="I19" s="13">
        <v>8</v>
      </c>
      <c r="J19" s="13">
        <v>5</v>
      </c>
      <c r="K19" s="13">
        <v>3</v>
      </c>
      <c r="L19" s="13">
        <v>181</v>
      </c>
      <c r="M19" s="13">
        <v>94</v>
      </c>
      <c r="N19" s="13">
        <v>87</v>
      </c>
    </row>
    <row r="20" spans="2:14" x14ac:dyDescent="0.2">
      <c r="B20" s="12" t="s">
        <v>84</v>
      </c>
      <c r="C20" s="13">
        <v>25</v>
      </c>
      <c r="D20" s="13">
        <v>11</v>
      </c>
      <c r="E20" s="13">
        <v>14</v>
      </c>
      <c r="F20" s="13">
        <v>0</v>
      </c>
      <c r="G20" s="13">
        <v>0</v>
      </c>
      <c r="H20" s="13">
        <v>0</v>
      </c>
      <c r="I20" s="13">
        <v>2</v>
      </c>
      <c r="J20" s="13">
        <v>0</v>
      </c>
      <c r="K20" s="13">
        <v>2</v>
      </c>
      <c r="L20" s="13">
        <v>19</v>
      </c>
      <c r="M20" s="13">
        <v>8</v>
      </c>
      <c r="N20" s="13">
        <v>11</v>
      </c>
    </row>
    <row r="21" spans="2:14" x14ac:dyDescent="0.2">
      <c r="B21" s="15" t="s">
        <v>60</v>
      </c>
      <c r="C21" s="16">
        <v>896</v>
      </c>
      <c r="D21" s="16">
        <v>501</v>
      </c>
      <c r="E21" s="16">
        <v>395</v>
      </c>
      <c r="F21" s="16">
        <v>85</v>
      </c>
      <c r="G21" s="16">
        <v>29</v>
      </c>
      <c r="H21" s="16">
        <v>56</v>
      </c>
      <c r="I21" s="16">
        <v>420</v>
      </c>
      <c r="J21" s="16">
        <v>226</v>
      </c>
      <c r="K21" s="16">
        <v>194</v>
      </c>
      <c r="L21" s="16">
        <v>323</v>
      </c>
      <c r="M21" s="16">
        <v>198</v>
      </c>
      <c r="N21" s="16">
        <v>125</v>
      </c>
    </row>
    <row r="22" spans="2:14" x14ac:dyDescent="0.2">
      <c r="B22" s="12" t="s">
        <v>85</v>
      </c>
      <c r="C22" s="13">
        <v>703</v>
      </c>
      <c r="D22" s="13">
        <v>405</v>
      </c>
      <c r="E22" s="13">
        <v>298</v>
      </c>
      <c r="F22" s="13">
        <v>33</v>
      </c>
      <c r="G22" s="13">
        <v>13</v>
      </c>
      <c r="H22" s="13">
        <v>20</v>
      </c>
      <c r="I22" s="13">
        <v>346</v>
      </c>
      <c r="J22" s="13">
        <v>192</v>
      </c>
      <c r="K22" s="13">
        <v>154</v>
      </c>
      <c r="L22" s="13">
        <v>269</v>
      </c>
      <c r="M22" s="13">
        <v>160</v>
      </c>
      <c r="N22" s="13">
        <v>109</v>
      </c>
    </row>
    <row r="23" spans="2:14" x14ac:dyDescent="0.2">
      <c r="B23" s="12" t="s">
        <v>86</v>
      </c>
      <c r="C23" s="13">
        <v>19</v>
      </c>
      <c r="D23" s="13">
        <v>4</v>
      </c>
      <c r="E23" s="13">
        <v>15</v>
      </c>
      <c r="F23" s="13">
        <v>8</v>
      </c>
      <c r="G23" s="13">
        <v>1</v>
      </c>
      <c r="H23" s="13">
        <v>7</v>
      </c>
      <c r="I23" s="13">
        <v>7</v>
      </c>
      <c r="J23" s="13">
        <v>2</v>
      </c>
      <c r="K23" s="13">
        <v>5</v>
      </c>
      <c r="L23" s="13">
        <v>4</v>
      </c>
      <c r="M23" s="13">
        <v>1</v>
      </c>
      <c r="N23" s="13">
        <v>3</v>
      </c>
    </row>
    <row r="24" spans="2:14" x14ac:dyDescent="0.2">
      <c r="B24" s="12" t="s">
        <v>87</v>
      </c>
      <c r="C24" s="13">
        <v>63</v>
      </c>
      <c r="D24" s="13">
        <v>23</v>
      </c>
      <c r="E24" s="13">
        <v>40</v>
      </c>
      <c r="F24" s="13">
        <v>24</v>
      </c>
      <c r="G24" s="13">
        <v>8</v>
      </c>
      <c r="H24" s="13">
        <v>16</v>
      </c>
      <c r="I24" s="13">
        <v>32</v>
      </c>
      <c r="J24" s="13">
        <v>12</v>
      </c>
      <c r="K24" s="13">
        <v>20</v>
      </c>
      <c r="L24" s="13">
        <v>5</v>
      </c>
      <c r="M24" s="13">
        <v>2</v>
      </c>
      <c r="N24" s="13">
        <v>3</v>
      </c>
    </row>
    <row r="25" spans="2:14" x14ac:dyDescent="0.2">
      <c r="B25" s="12" t="s">
        <v>88</v>
      </c>
      <c r="C25" s="13">
        <v>3</v>
      </c>
      <c r="D25" s="13">
        <v>2</v>
      </c>
      <c r="E25" s="13">
        <v>1</v>
      </c>
      <c r="F25" s="13">
        <v>0</v>
      </c>
      <c r="G25" s="13">
        <v>0</v>
      </c>
      <c r="H25" s="13">
        <v>0</v>
      </c>
      <c r="I25" s="13">
        <v>3</v>
      </c>
      <c r="J25" s="13">
        <v>2</v>
      </c>
      <c r="K25" s="13">
        <v>1</v>
      </c>
      <c r="L25" s="13">
        <v>0</v>
      </c>
      <c r="M25" s="13">
        <v>0</v>
      </c>
      <c r="N25" s="13">
        <v>0</v>
      </c>
    </row>
    <row r="26" spans="2:14" x14ac:dyDescent="0.2">
      <c r="B26" s="12" t="s">
        <v>89</v>
      </c>
      <c r="C26" s="13">
        <v>54</v>
      </c>
      <c r="D26" s="13">
        <v>26</v>
      </c>
      <c r="E26" s="13">
        <v>28</v>
      </c>
      <c r="F26" s="13">
        <v>20</v>
      </c>
      <c r="G26" s="13">
        <v>7</v>
      </c>
      <c r="H26" s="13">
        <v>13</v>
      </c>
      <c r="I26" s="13">
        <v>22</v>
      </c>
      <c r="J26" s="13">
        <v>11</v>
      </c>
      <c r="K26" s="13">
        <v>11</v>
      </c>
      <c r="L26" s="13">
        <v>9</v>
      </c>
      <c r="M26" s="13">
        <v>7</v>
      </c>
      <c r="N26" s="13">
        <v>2</v>
      </c>
    </row>
    <row r="27" spans="2:14" x14ac:dyDescent="0.2">
      <c r="B27" s="12" t="s">
        <v>90</v>
      </c>
      <c r="C27" s="13">
        <v>49</v>
      </c>
      <c r="D27" s="13">
        <v>37</v>
      </c>
      <c r="E27" s="13">
        <v>12</v>
      </c>
      <c r="F27" s="13">
        <v>0</v>
      </c>
      <c r="G27" s="13">
        <v>0</v>
      </c>
      <c r="H27" s="13">
        <v>0</v>
      </c>
      <c r="I27" s="13">
        <v>10</v>
      </c>
      <c r="J27" s="13">
        <v>7</v>
      </c>
      <c r="K27" s="13">
        <v>3</v>
      </c>
      <c r="L27" s="13">
        <v>32</v>
      </c>
      <c r="M27" s="13">
        <v>25</v>
      </c>
      <c r="N27" s="13">
        <v>7</v>
      </c>
    </row>
    <row r="28" spans="2:14" x14ac:dyDescent="0.2">
      <c r="B28" s="12" t="s">
        <v>91</v>
      </c>
      <c r="C28" s="13">
        <v>5</v>
      </c>
      <c r="D28" s="13">
        <v>4</v>
      </c>
      <c r="E28" s="13">
        <v>1</v>
      </c>
      <c r="F28" s="13">
        <v>0</v>
      </c>
      <c r="G28" s="13">
        <v>0</v>
      </c>
      <c r="H28" s="13">
        <v>0</v>
      </c>
      <c r="I28" s="13">
        <v>0</v>
      </c>
      <c r="J28" s="13">
        <v>0</v>
      </c>
      <c r="K28" s="13">
        <v>0</v>
      </c>
      <c r="L28" s="13">
        <v>4</v>
      </c>
      <c r="M28" s="13">
        <v>3</v>
      </c>
      <c r="N28" s="13">
        <v>1</v>
      </c>
    </row>
    <row r="29" spans="2:14" x14ac:dyDescent="0.2">
      <c r="B29" s="15" t="s">
        <v>61</v>
      </c>
      <c r="C29" s="16">
        <v>132</v>
      </c>
      <c r="D29" s="16">
        <v>26</v>
      </c>
      <c r="E29" s="16">
        <v>106</v>
      </c>
      <c r="F29" s="16">
        <v>7</v>
      </c>
      <c r="G29" s="16">
        <v>3</v>
      </c>
      <c r="H29" s="16">
        <v>4</v>
      </c>
      <c r="I29" s="16">
        <v>43</v>
      </c>
      <c r="J29" s="16">
        <v>11</v>
      </c>
      <c r="K29" s="16">
        <v>32</v>
      </c>
      <c r="L29" s="16">
        <v>74</v>
      </c>
      <c r="M29" s="16">
        <v>11</v>
      </c>
      <c r="N29" s="16">
        <v>63</v>
      </c>
    </row>
    <row r="30" spans="2:14" x14ac:dyDescent="0.2">
      <c r="B30" s="12" t="s">
        <v>92</v>
      </c>
      <c r="C30" s="13">
        <v>131</v>
      </c>
      <c r="D30" s="13">
        <v>25</v>
      </c>
      <c r="E30" s="13">
        <v>106</v>
      </c>
      <c r="F30" s="13">
        <v>7</v>
      </c>
      <c r="G30" s="13">
        <v>3</v>
      </c>
      <c r="H30" s="13">
        <v>4</v>
      </c>
      <c r="I30" s="13">
        <v>42</v>
      </c>
      <c r="J30" s="13">
        <v>10</v>
      </c>
      <c r="K30" s="13">
        <v>32</v>
      </c>
      <c r="L30" s="13">
        <v>74</v>
      </c>
      <c r="M30" s="13">
        <v>11</v>
      </c>
      <c r="N30" s="13">
        <v>63</v>
      </c>
    </row>
    <row r="31" spans="2:14" x14ac:dyDescent="0.2">
      <c r="B31" s="12" t="s">
        <v>93</v>
      </c>
      <c r="C31" s="13">
        <v>1</v>
      </c>
      <c r="D31" s="13">
        <v>1</v>
      </c>
      <c r="E31" s="13">
        <v>0</v>
      </c>
      <c r="F31" s="13">
        <v>0</v>
      </c>
      <c r="G31" s="13">
        <v>0</v>
      </c>
      <c r="H31" s="13">
        <v>0</v>
      </c>
      <c r="I31" s="13">
        <v>1</v>
      </c>
      <c r="J31" s="13">
        <v>1</v>
      </c>
      <c r="K31" s="13">
        <v>0</v>
      </c>
      <c r="L31" s="13">
        <v>0</v>
      </c>
      <c r="M31" s="13">
        <v>0</v>
      </c>
      <c r="N31" s="13">
        <v>0</v>
      </c>
    </row>
    <row r="32" spans="2:14" x14ac:dyDescent="0.2">
      <c r="B32" s="15" t="s">
        <v>63</v>
      </c>
      <c r="C32" s="16">
        <v>123</v>
      </c>
      <c r="D32" s="16">
        <v>68</v>
      </c>
      <c r="E32" s="16">
        <v>55</v>
      </c>
      <c r="F32" s="16">
        <v>32</v>
      </c>
      <c r="G32" s="16">
        <v>14</v>
      </c>
      <c r="H32" s="16">
        <v>18</v>
      </c>
      <c r="I32" s="16">
        <v>34</v>
      </c>
      <c r="J32" s="16">
        <v>15</v>
      </c>
      <c r="K32" s="16">
        <v>19</v>
      </c>
      <c r="L32" s="16">
        <v>45</v>
      </c>
      <c r="M32" s="16">
        <v>30</v>
      </c>
      <c r="N32" s="16">
        <v>15</v>
      </c>
    </row>
    <row r="33" spans="2:14" x14ac:dyDescent="0.2">
      <c r="B33" s="12" t="s">
        <v>94</v>
      </c>
      <c r="C33" s="13">
        <v>21</v>
      </c>
      <c r="D33" s="13">
        <v>11</v>
      </c>
      <c r="E33" s="13">
        <v>10</v>
      </c>
      <c r="F33" s="13">
        <v>16</v>
      </c>
      <c r="G33" s="13">
        <v>7</v>
      </c>
      <c r="H33" s="13">
        <v>9</v>
      </c>
      <c r="I33" s="13">
        <v>1</v>
      </c>
      <c r="J33" s="13">
        <v>1</v>
      </c>
      <c r="K33" s="13">
        <v>0</v>
      </c>
      <c r="L33" s="13">
        <v>4</v>
      </c>
      <c r="M33" s="13">
        <v>3</v>
      </c>
      <c r="N33" s="13">
        <v>1</v>
      </c>
    </row>
    <row r="34" spans="2:14" x14ac:dyDescent="0.2">
      <c r="B34" s="12" t="s">
        <v>95</v>
      </c>
      <c r="C34" s="13">
        <v>60</v>
      </c>
      <c r="D34" s="13">
        <v>35</v>
      </c>
      <c r="E34" s="13">
        <v>25</v>
      </c>
      <c r="F34" s="13">
        <v>11</v>
      </c>
      <c r="G34" s="13">
        <v>5</v>
      </c>
      <c r="H34" s="13">
        <v>6</v>
      </c>
      <c r="I34" s="13">
        <v>22</v>
      </c>
      <c r="J34" s="13">
        <v>9</v>
      </c>
      <c r="K34" s="13">
        <v>13</v>
      </c>
      <c r="L34" s="13">
        <v>20</v>
      </c>
      <c r="M34" s="13">
        <v>16</v>
      </c>
      <c r="N34" s="13">
        <v>4</v>
      </c>
    </row>
    <row r="35" spans="2:14" x14ac:dyDescent="0.2">
      <c r="B35" s="12" t="s">
        <v>96</v>
      </c>
      <c r="C35" s="13">
        <v>42</v>
      </c>
      <c r="D35" s="13">
        <v>22</v>
      </c>
      <c r="E35" s="13">
        <v>20</v>
      </c>
      <c r="F35" s="13">
        <v>5</v>
      </c>
      <c r="G35" s="13">
        <v>2</v>
      </c>
      <c r="H35" s="13">
        <v>3</v>
      </c>
      <c r="I35" s="13">
        <v>11</v>
      </c>
      <c r="J35" s="13">
        <v>5</v>
      </c>
      <c r="K35" s="13">
        <v>6</v>
      </c>
      <c r="L35" s="13">
        <v>21</v>
      </c>
      <c r="M35" s="13">
        <v>11</v>
      </c>
      <c r="N35" s="13">
        <v>10</v>
      </c>
    </row>
    <row r="36" spans="2:14" x14ac:dyDescent="0.2">
      <c r="B36" s="32" t="s">
        <v>72</v>
      </c>
      <c r="C36" s="33"/>
      <c r="D36" s="33"/>
      <c r="E36" s="33"/>
      <c r="F36" s="33"/>
      <c r="G36" s="33"/>
      <c r="H36" s="33"/>
      <c r="I36" s="33"/>
      <c r="J36" s="33"/>
      <c r="K36" s="33"/>
      <c r="L36" s="33"/>
      <c r="M36" s="33"/>
      <c r="N36" s="33"/>
    </row>
    <row r="37" spans="2:14" x14ac:dyDescent="0.2">
      <c r="B37" s="15" t="s">
        <v>42</v>
      </c>
      <c r="C37" s="16">
        <v>183</v>
      </c>
      <c r="D37" s="16">
        <v>75</v>
      </c>
      <c r="E37" s="16">
        <v>108</v>
      </c>
      <c r="F37" s="16">
        <v>14</v>
      </c>
      <c r="G37" s="16">
        <v>1</v>
      </c>
      <c r="H37" s="16">
        <v>13</v>
      </c>
      <c r="I37" s="16">
        <v>108</v>
      </c>
      <c r="J37" s="16">
        <v>42</v>
      </c>
      <c r="K37" s="16">
        <v>66</v>
      </c>
      <c r="L37" s="16">
        <v>59</v>
      </c>
      <c r="M37" s="16">
        <v>30</v>
      </c>
      <c r="N37" s="16">
        <v>29</v>
      </c>
    </row>
    <row r="38" spans="2:14" x14ac:dyDescent="0.2">
      <c r="B38" s="12" t="s">
        <v>230</v>
      </c>
      <c r="C38" s="13">
        <v>148</v>
      </c>
      <c r="D38" s="13">
        <v>66</v>
      </c>
      <c r="E38" s="13">
        <v>82</v>
      </c>
      <c r="F38" s="13">
        <v>1</v>
      </c>
      <c r="G38" s="13">
        <v>1</v>
      </c>
      <c r="H38" s="13">
        <v>0</v>
      </c>
      <c r="I38" s="13">
        <v>98</v>
      </c>
      <c r="J38" s="13">
        <v>39</v>
      </c>
      <c r="K38" s="13">
        <v>59</v>
      </c>
      <c r="L38" s="13">
        <v>47</v>
      </c>
      <c r="M38" s="13">
        <v>24</v>
      </c>
      <c r="N38" s="13">
        <v>23</v>
      </c>
    </row>
    <row r="39" spans="2:14" x14ac:dyDescent="0.2">
      <c r="B39" s="12" t="s">
        <v>231</v>
      </c>
      <c r="C39" s="13">
        <v>18</v>
      </c>
      <c r="D39" s="13">
        <v>2</v>
      </c>
      <c r="E39" s="13">
        <v>16</v>
      </c>
      <c r="F39" s="13">
        <v>12</v>
      </c>
      <c r="G39" s="13">
        <v>0</v>
      </c>
      <c r="H39" s="13">
        <v>12</v>
      </c>
      <c r="I39" s="13">
        <v>3</v>
      </c>
      <c r="J39" s="13">
        <v>2</v>
      </c>
      <c r="K39" s="13">
        <v>1</v>
      </c>
      <c r="L39" s="13">
        <v>3</v>
      </c>
      <c r="M39" s="13">
        <v>0</v>
      </c>
      <c r="N39" s="13">
        <v>3</v>
      </c>
    </row>
    <row r="40" spans="2:14" x14ac:dyDescent="0.2">
      <c r="B40" s="21" t="s">
        <v>232</v>
      </c>
      <c r="C40" s="22">
        <v>17</v>
      </c>
      <c r="D40" s="22">
        <v>7</v>
      </c>
      <c r="E40" s="22">
        <v>10</v>
      </c>
      <c r="F40" s="22">
        <v>1</v>
      </c>
      <c r="G40" s="22">
        <v>0</v>
      </c>
      <c r="H40" s="22">
        <v>1</v>
      </c>
      <c r="I40" s="22">
        <v>7</v>
      </c>
      <c r="J40" s="22">
        <v>1</v>
      </c>
      <c r="K40" s="22">
        <v>6</v>
      </c>
      <c r="L40" s="22">
        <v>9</v>
      </c>
      <c r="M40" s="22">
        <v>6</v>
      </c>
      <c r="N40" s="22">
        <v>3</v>
      </c>
    </row>
  </sheetData>
  <mergeCells count="8">
    <mergeCell ref="B6:N6"/>
    <mergeCell ref="B8:N8"/>
    <mergeCell ref="B36:N36"/>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AB8"/>
  </sheetPr>
  <dimension ref="B1:H43"/>
  <sheetViews>
    <sheetView showGridLines="0" workbookViewId="0"/>
  </sheetViews>
  <sheetFormatPr baseColWidth="10" defaultRowHeight="12.75" x14ac:dyDescent="0.2"/>
  <cols>
    <col min="1" max="1" width="2.5703125" customWidth="1"/>
    <col min="2" max="2" width="58.28515625" customWidth="1"/>
    <col min="3" max="3" width="5.7109375" customWidth="1"/>
    <col min="4" max="7" width="11.7109375" customWidth="1"/>
    <col min="8" max="8" width="9.42578125" customWidth="1"/>
  </cols>
  <sheetData>
    <row r="1" spans="2:8" ht="18" x14ac:dyDescent="0.25">
      <c r="B1" s="3" t="s">
        <v>11</v>
      </c>
    </row>
    <row r="4" spans="2:8" ht="21" customHeight="1" x14ac:dyDescent="0.2">
      <c r="B4" s="30" t="s">
        <v>75</v>
      </c>
      <c r="C4" s="31" t="s">
        <v>42</v>
      </c>
      <c r="D4" s="31" t="s">
        <v>385</v>
      </c>
      <c r="E4" s="31" t="s">
        <v>385</v>
      </c>
      <c r="F4" s="31" t="s">
        <v>385</v>
      </c>
      <c r="G4" s="31" t="s">
        <v>385</v>
      </c>
      <c r="H4" s="31" t="s">
        <v>386</v>
      </c>
    </row>
    <row r="5" spans="2:8" ht="27.95" customHeight="1" x14ac:dyDescent="0.2">
      <c r="B5" s="30" t="s">
        <v>75</v>
      </c>
      <c r="C5" s="31" t="s">
        <v>42</v>
      </c>
      <c r="D5" s="11" t="s">
        <v>387</v>
      </c>
      <c r="E5" s="11" t="s">
        <v>388</v>
      </c>
      <c r="F5" s="11" t="s">
        <v>389</v>
      </c>
      <c r="G5" s="11" t="s">
        <v>390</v>
      </c>
      <c r="H5" s="31" t="s">
        <v>386</v>
      </c>
    </row>
    <row r="6" spans="2:8" x14ac:dyDescent="0.2">
      <c r="B6" s="32" t="s">
        <v>54</v>
      </c>
      <c r="C6" s="33"/>
      <c r="D6" s="33"/>
      <c r="E6" s="33"/>
      <c r="F6" s="33"/>
      <c r="G6" s="33"/>
      <c r="H6" s="34"/>
    </row>
    <row r="7" spans="2:8" x14ac:dyDescent="0.2">
      <c r="B7" s="15" t="s">
        <v>54</v>
      </c>
      <c r="C7" s="16">
        <v>7407</v>
      </c>
      <c r="D7" s="16">
        <v>119</v>
      </c>
      <c r="E7" s="16">
        <v>4475</v>
      </c>
      <c r="F7" s="16">
        <v>2391</v>
      </c>
      <c r="G7" s="16">
        <v>422</v>
      </c>
      <c r="H7" s="17" t="s">
        <v>113</v>
      </c>
    </row>
    <row r="8" spans="2:8" x14ac:dyDescent="0.2">
      <c r="B8" s="32" t="s">
        <v>56</v>
      </c>
      <c r="C8" s="33"/>
      <c r="D8" s="33"/>
      <c r="E8" s="33"/>
      <c r="F8" s="33"/>
      <c r="G8" s="33"/>
      <c r="H8" s="34"/>
    </row>
    <row r="9" spans="2:8" x14ac:dyDescent="0.2">
      <c r="B9" s="15" t="s">
        <v>42</v>
      </c>
      <c r="C9" s="16">
        <v>7224</v>
      </c>
      <c r="D9" s="16">
        <v>114</v>
      </c>
      <c r="E9" s="16">
        <v>4359</v>
      </c>
      <c r="F9" s="16">
        <v>2337</v>
      </c>
      <c r="G9" s="16">
        <v>414</v>
      </c>
      <c r="H9" s="17" t="s">
        <v>113</v>
      </c>
    </row>
    <row r="10" spans="2:8" x14ac:dyDescent="0.2">
      <c r="B10" s="15" t="s">
        <v>57</v>
      </c>
      <c r="C10" s="16">
        <v>1718</v>
      </c>
      <c r="D10" s="16">
        <v>54</v>
      </c>
      <c r="E10" s="16">
        <v>1181</v>
      </c>
      <c r="F10" s="16">
        <v>435</v>
      </c>
      <c r="G10" s="16">
        <v>48</v>
      </c>
      <c r="H10" s="17" t="s">
        <v>391</v>
      </c>
    </row>
    <row r="11" spans="2:8" x14ac:dyDescent="0.2">
      <c r="B11" s="12" t="s">
        <v>76</v>
      </c>
      <c r="C11" s="13">
        <v>1398</v>
      </c>
      <c r="D11" s="13">
        <v>50</v>
      </c>
      <c r="E11" s="13">
        <v>966</v>
      </c>
      <c r="F11" s="13">
        <v>346</v>
      </c>
      <c r="G11" s="13">
        <v>36</v>
      </c>
      <c r="H11" s="14" t="s">
        <v>392</v>
      </c>
    </row>
    <row r="12" spans="2:8" x14ac:dyDescent="0.2">
      <c r="B12" s="12" t="s">
        <v>77</v>
      </c>
      <c r="C12" s="13">
        <v>320</v>
      </c>
      <c r="D12" s="13">
        <v>4</v>
      </c>
      <c r="E12" s="13">
        <v>215</v>
      </c>
      <c r="F12" s="13">
        <v>89</v>
      </c>
      <c r="G12" s="13">
        <v>12</v>
      </c>
      <c r="H12" s="14" t="s">
        <v>391</v>
      </c>
    </row>
    <row r="13" spans="2:8" x14ac:dyDescent="0.2">
      <c r="B13" s="15" t="s">
        <v>58</v>
      </c>
      <c r="C13" s="16">
        <v>192</v>
      </c>
      <c r="D13" s="16">
        <v>10</v>
      </c>
      <c r="E13" s="16">
        <v>118</v>
      </c>
      <c r="F13" s="16">
        <v>56</v>
      </c>
      <c r="G13" s="16">
        <v>8</v>
      </c>
      <c r="H13" s="17" t="s">
        <v>113</v>
      </c>
    </row>
    <row r="14" spans="2:8" x14ac:dyDescent="0.2">
      <c r="B14" s="12" t="s">
        <v>78</v>
      </c>
      <c r="C14" s="13">
        <v>133</v>
      </c>
      <c r="D14" s="13">
        <v>7</v>
      </c>
      <c r="E14" s="13">
        <v>87</v>
      </c>
      <c r="F14" s="13">
        <v>34</v>
      </c>
      <c r="G14" s="13">
        <v>5</v>
      </c>
      <c r="H14" s="14" t="s">
        <v>391</v>
      </c>
    </row>
    <row r="15" spans="2:8" x14ac:dyDescent="0.2">
      <c r="B15" s="12" t="s">
        <v>79</v>
      </c>
      <c r="C15" s="13">
        <v>59</v>
      </c>
      <c r="D15" s="13">
        <v>3</v>
      </c>
      <c r="E15" s="13">
        <v>31</v>
      </c>
      <c r="F15" s="13">
        <v>22</v>
      </c>
      <c r="G15" s="13">
        <v>3</v>
      </c>
      <c r="H15" s="14" t="s">
        <v>393</v>
      </c>
    </row>
    <row r="16" spans="2:8" x14ac:dyDescent="0.2">
      <c r="B16" s="15" t="s">
        <v>59</v>
      </c>
      <c r="C16" s="16">
        <v>4163</v>
      </c>
      <c r="D16" s="16">
        <v>43</v>
      </c>
      <c r="E16" s="16">
        <v>2462</v>
      </c>
      <c r="F16" s="16">
        <v>1403</v>
      </c>
      <c r="G16" s="16">
        <v>255</v>
      </c>
      <c r="H16" s="17" t="s">
        <v>113</v>
      </c>
    </row>
    <row r="17" spans="2:8" x14ac:dyDescent="0.2">
      <c r="B17" s="12" t="s">
        <v>80</v>
      </c>
      <c r="C17" s="13">
        <v>538</v>
      </c>
      <c r="D17" s="13">
        <v>9</v>
      </c>
      <c r="E17" s="13">
        <v>377</v>
      </c>
      <c r="F17" s="13">
        <v>133</v>
      </c>
      <c r="G17" s="13">
        <v>19</v>
      </c>
      <c r="H17" s="14" t="s">
        <v>391</v>
      </c>
    </row>
    <row r="18" spans="2:8" x14ac:dyDescent="0.2">
      <c r="B18" s="12" t="s">
        <v>81</v>
      </c>
      <c r="C18" s="13">
        <v>3369</v>
      </c>
      <c r="D18" s="13">
        <v>33</v>
      </c>
      <c r="E18" s="13">
        <v>1978</v>
      </c>
      <c r="F18" s="13">
        <v>1153</v>
      </c>
      <c r="G18" s="13">
        <v>205</v>
      </c>
      <c r="H18" s="14" t="s">
        <v>113</v>
      </c>
    </row>
    <row r="19" spans="2:8" x14ac:dyDescent="0.2">
      <c r="B19" s="12" t="s">
        <v>82</v>
      </c>
      <c r="C19" s="13">
        <v>231</v>
      </c>
      <c r="D19" s="13">
        <v>1</v>
      </c>
      <c r="E19" s="13">
        <v>96</v>
      </c>
      <c r="F19" s="13">
        <v>106</v>
      </c>
      <c r="G19" s="13">
        <v>28</v>
      </c>
      <c r="H19" s="14" t="s">
        <v>394</v>
      </c>
    </row>
    <row r="20" spans="2:8" x14ac:dyDescent="0.2">
      <c r="B20" s="12" t="s">
        <v>84</v>
      </c>
      <c r="C20" s="13">
        <v>25</v>
      </c>
      <c r="D20" s="13">
        <v>0</v>
      </c>
      <c r="E20" s="13">
        <v>11</v>
      </c>
      <c r="F20" s="13">
        <v>11</v>
      </c>
      <c r="G20" s="13">
        <v>3</v>
      </c>
      <c r="H20" s="14" t="s">
        <v>394</v>
      </c>
    </row>
    <row r="21" spans="2:8" x14ac:dyDescent="0.2">
      <c r="B21" s="15" t="s">
        <v>60</v>
      </c>
      <c r="C21" s="16">
        <v>896</v>
      </c>
      <c r="D21" s="16">
        <v>5</v>
      </c>
      <c r="E21" s="16">
        <v>462</v>
      </c>
      <c r="F21" s="16">
        <v>340</v>
      </c>
      <c r="G21" s="16">
        <v>89</v>
      </c>
      <c r="H21" s="17" t="s">
        <v>395</v>
      </c>
    </row>
    <row r="22" spans="2:8" x14ac:dyDescent="0.2">
      <c r="B22" s="12" t="s">
        <v>85</v>
      </c>
      <c r="C22" s="13">
        <v>703</v>
      </c>
      <c r="D22" s="13">
        <v>3</v>
      </c>
      <c r="E22" s="13">
        <v>366</v>
      </c>
      <c r="F22" s="13">
        <v>268</v>
      </c>
      <c r="G22" s="13">
        <v>66</v>
      </c>
      <c r="H22" s="14" t="s">
        <v>395</v>
      </c>
    </row>
    <row r="23" spans="2:8" x14ac:dyDescent="0.2">
      <c r="B23" s="12" t="s">
        <v>86</v>
      </c>
      <c r="C23" s="13">
        <v>19</v>
      </c>
      <c r="D23" s="13">
        <v>0</v>
      </c>
      <c r="E23" s="13">
        <v>12</v>
      </c>
      <c r="F23" s="13">
        <v>7</v>
      </c>
      <c r="G23" s="13">
        <v>0</v>
      </c>
      <c r="H23" s="14" t="s">
        <v>113</v>
      </c>
    </row>
    <row r="24" spans="2:8" x14ac:dyDescent="0.2">
      <c r="B24" s="12" t="s">
        <v>87</v>
      </c>
      <c r="C24" s="13">
        <v>63</v>
      </c>
      <c r="D24" s="13">
        <v>0</v>
      </c>
      <c r="E24" s="13">
        <v>37</v>
      </c>
      <c r="F24" s="13">
        <v>22</v>
      </c>
      <c r="G24" s="13">
        <v>4</v>
      </c>
      <c r="H24" s="14" t="s">
        <v>113</v>
      </c>
    </row>
    <row r="25" spans="2:8" x14ac:dyDescent="0.2">
      <c r="B25" s="12" t="s">
        <v>88</v>
      </c>
      <c r="C25" s="13">
        <v>3</v>
      </c>
      <c r="D25" s="13">
        <v>0</v>
      </c>
      <c r="E25" s="13">
        <v>2</v>
      </c>
      <c r="F25" s="13">
        <v>1</v>
      </c>
      <c r="G25" s="13">
        <v>0</v>
      </c>
      <c r="H25" s="14" t="s">
        <v>395</v>
      </c>
    </row>
    <row r="26" spans="2:8" x14ac:dyDescent="0.2">
      <c r="B26" s="12" t="s">
        <v>89</v>
      </c>
      <c r="C26" s="13">
        <v>54</v>
      </c>
      <c r="D26" s="13">
        <v>2</v>
      </c>
      <c r="E26" s="13">
        <v>28</v>
      </c>
      <c r="F26" s="13">
        <v>17</v>
      </c>
      <c r="G26" s="13">
        <v>7</v>
      </c>
      <c r="H26" s="14" t="s">
        <v>113</v>
      </c>
    </row>
    <row r="27" spans="2:8" x14ac:dyDescent="0.2">
      <c r="B27" s="12" t="s">
        <v>90</v>
      </c>
      <c r="C27" s="13">
        <v>49</v>
      </c>
      <c r="D27" s="13">
        <v>0</v>
      </c>
      <c r="E27" s="13">
        <v>15</v>
      </c>
      <c r="F27" s="13">
        <v>23</v>
      </c>
      <c r="G27" s="13">
        <v>11</v>
      </c>
      <c r="H27" s="14" t="s">
        <v>253</v>
      </c>
    </row>
    <row r="28" spans="2:8" x14ac:dyDescent="0.2">
      <c r="B28" s="12" t="s">
        <v>91</v>
      </c>
      <c r="C28" s="13">
        <v>5</v>
      </c>
      <c r="D28" s="13">
        <v>0</v>
      </c>
      <c r="E28" s="13">
        <v>2</v>
      </c>
      <c r="F28" s="13">
        <v>2</v>
      </c>
      <c r="G28" s="13">
        <v>1</v>
      </c>
      <c r="H28" s="14" t="s">
        <v>396</v>
      </c>
    </row>
    <row r="29" spans="2:8" x14ac:dyDescent="0.2">
      <c r="B29" s="15" t="s">
        <v>61</v>
      </c>
      <c r="C29" s="16">
        <v>132</v>
      </c>
      <c r="D29" s="16">
        <v>1</v>
      </c>
      <c r="E29" s="16">
        <v>82</v>
      </c>
      <c r="F29" s="16">
        <v>45</v>
      </c>
      <c r="G29" s="16">
        <v>4</v>
      </c>
      <c r="H29" s="17" t="s">
        <v>113</v>
      </c>
    </row>
    <row r="30" spans="2:8" x14ac:dyDescent="0.2">
      <c r="B30" s="12" t="s">
        <v>92</v>
      </c>
      <c r="C30" s="13">
        <v>131</v>
      </c>
      <c r="D30" s="13">
        <v>1</v>
      </c>
      <c r="E30" s="13">
        <v>82</v>
      </c>
      <c r="F30" s="13">
        <v>44</v>
      </c>
      <c r="G30" s="13">
        <v>4</v>
      </c>
      <c r="H30" s="14" t="s">
        <v>113</v>
      </c>
    </row>
    <row r="31" spans="2:8" x14ac:dyDescent="0.2">
      <c r="B31" s="12" t="s">
        <v>93</v>
      </c>
      <c r="C31" s="13">
        <v>1</v>
      </c>
      <c r="D31" s="13">
        <v>0</v>
      </c>
      <c r="E31" s="13">
        <v>0</v>
      </c>
      <c r="F31" s="13">
        <v>1</v>
      </c>
      <c r="G31" s="13">
        <v>0</v>
      </c>
      <c r="H31" s="14" t="s">
        <v>396</v>
      </c>
    </row>
    <row r="32" spans="2:8" x14ac:dyDescent="0.2">
      <c r="B32" s="15" t="s">
        <v>63</v>
      </c>
      <c r="C32" s="16">
        <v>123</v>
      </c>
      <c r="D32" s="16">
        <v>1</v>
      </c>
      <c r="E32" s="16">
        <v>54</v>
      </c>
      <c r="F32" s="16">
        <v>58</v>
      </c>
      <c r="G32" s="16">
        <v>10</v>
      </c>
      <c r="H32" s="17" t="s">
        <v>395</v>
      </c>
    </row>
    <row r="33" spans="2:8" x14ac:dyDescent="0.2">
      <c r="B33" s="12" t="s">
        <v>94</v>
      </c>
      <c r="C33" s="13">
        <v>21</v>
      </c>
      <c r="D33" s="13">
        <v>0</v>
      </c>
      <c r="E33" s="13">
        <v>13</v>
      </c>
      <c r="F33" s="13">
        <v>7</v>
      </c>
      <c r="G33" s="13">
        <v>1</v>
      </c>
      <c r="H33" s="14" t="s">
        <v>393</v>
      </c>
    </row>
    <row r="34" spans="2:8" x14ac:dyDescent="0.2">
      <c r="B34" s="12" t="s">
        <v>95</v>
      </c>
      <c r="C34" s="13">
        <v>60</v>
      </c>
      <c r="D34" s="13">
        <v>0</v>
      </c>
      <c r="E34" s="13">
        <v>24</v>
      </c>
      <c r="F34" s="13">
        <v>33</v>
      </c>
      <c r="G34" s="13">
        <v>3</v>
      </c>
      <c r="H34" s="14" t="s">
        <v>395</v>
      </c>
    </row>
    <row r="35" spans="2:8" x14ac:dyDescent="0.2">
      <c r="B35" s="12" t="s">
        <v>96</v>
      </c>
      <c r="C35" s="13">
        <v>42</v>
      </c>
      <c r="D35" s="13">
        <v>1</v>
      </c>
      <c r="E35" s="13">
        <v>17</v>
      </c>
      <c r="F35" s="13">
        <v>18</v>
      </c>
      <c r="G35" s="13">
        <v>6</v>
      </c>
      <c r="H35" s="14" t="s">
        <v>394</v>
      </c>
    </row>
    <row r="36" spans="2:8" x14ac:dyDescent="0.2">
      <c r="B36" s="32" t="s">
        <v>72</v>
      </c>
      <c r="C36" s="33"/>
      <c r="D36" s="33"/>
      <c r="E36" s="33"/>
      <c r="F36" s="33"/>
      <c r="G36" s="33"/>
      <c r="H36" s="34"/>
    </row>
    <row r="37" spans="2:8" x14ac:dyDescent="0.2">
      <c r="B37" s="15" t="s">
        <v>42</v>
      </c>
      <c r="C37" s="16">
        <v>183</v>
      </c>
      <c r="D37" s="16">
        <v>5</v>
      </c>
      <c r="E37" s="16">
        <v>116</v>
      </c>
      <c r="F37" s="16">
        <v>54</v>
      </c>
      <c r="G37" s="16">
        <v>8</v>
      </c>
      <c r="H37" s="17" t="s">
        <v>395</v>
      </c>
    </row>
    <row r="38" spans="2:8" x14ac:dyDescent="0.2">
      <c r="B38" s="12" t="s">
        <v>230</v>
      </c>
      <c r="C38" s="13">
        <v>148</v>
      </c>
      <c r="D38" s="13">
        <v>1</v>
      </c>
      <c r="E38" s="13">
        <v>105</v>
      </c>
      <c r="F38" s="13">
        <v>39</v>
      </c>
      <c r="G38" s="13">
        <v>3</v>
      </c>
      <c r="H38" s="14" t="s">
        <v>391</v>
      </c>
    </row>
    <row r="39" spans="2:8" x14ac:dyDescent="0.2">
      <c r="B39" s="12" t="s">
        <v>231</v>
      </c>
      <c r="C39" s="13">
        <v>18</v>
      </c>
      <c r="D39" s="13">
        <v>4</v>
      </c>
      <c r="E39" s="13">
        <v>8</v>
      </c>
      <c r="F39" s="13">
        <v>6</v>
      </c>
      <c r="G39" s="13">
        <v>0</v>
      </c>
      <c r="H39" s="14" t="s">
        <v>392</v>
      </c>
    </row>
    <row r="40" spans="2:8" x14ac:dyDescent="0.2">
      <c r="B40" s="21" t="s">
        <v>232</v>
      </c>
      <c r="C40" s="22">
        <v>17</v>
      </c>
      <c r="D40" s="22">
        <v>0</v>
      </c>
      <c r="E40" s="22">
        <v>3</v>
      </c>
      <c r="F40" s="22">
        <v>9</v>
      </c>
      <c r="G40" s="22">
        <v>5</v>
      </c>
      <c r="H40" s="23" t="s">
        <v>397</v>
      </c>
    </row>
    <row r="42" spans="2:8" ht="19.5" customHeight="1" x14ac:dyDescent="0.2">
      <c r="B42" s="35" t="s">
        <v>398</v>
      </c>
      <c r="C42" s="36"/>
      <c r="D42" s="36"/>
      <c r="E42" s="36"/>
      <c r="F42" s="36"/>
      <c r="G42" s="36"/>
      <c r="H42" s="36"/>
    </row>
    <row r="43" spans="2:8" x14ac:dyDescent="0.2">
      <c r="B43" s="35" t="s">
        <v>74</v>
      </c>
      <c r="C43" s="36"/>
      <c r="D43" s="36"/>
      <c r="E43" s="36"/>
      <c r="F43" s="36"/>
      <c r="G43" s="36"/>
      <c r="H43" s="36"/>
    </row>
  </sheetData>
  <mergeCells count="9">
    <mergeCell ref="B8:H8"/>
    <mergeCell ref="B36:H36"/>
    <mergeCell ref="B42:H42"/>
    <mergeCell ref="B43:H43"/>
    <mergeCell ref="B4:B5"/>
    <mergeCell ref="C4:C5"/>
    <mergeCell ref="D4:G4"/>
    <mergeCell ref="H4:H5"/>
    <mergeCell ref="B6:H6"/>
  </mergeCells>
  <pageMargins left="0.7" right="0.7" top="0.75" bottom="0.75" header="0.3" footer="0.3"/>
  <pageSetup paperSize="9" scale="50" fitToWidth="0" fitToHeight="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AB8"/>
  </sheetPr>
  <dimension ref="B1:N40"/>
  <sheetViews>
    <sheetView showGridLines="0" workbookViewId="0"/>
  </sheetViews>
  <sheetFormatPr baseColWidth="10" defaultRowHeight="12.75" x14ac:dyDescent="0.2"/>
  <cols>
    <col min="1" max="1" width="2.5703125" customWidth="1"/>
    <col min="2" max="2" width="58.28515625" customWidth="1"/>
    <col min="3" max="14" width="18.42578125" customWidth="1"/>
  </cols>
  <sheetData>
    <row r="1" spans="2:14" ht="18" x14ac:dyDescent="0.25">
      <c r="B1" s="3" t="s">
        <v>12</v>
      </c>
    </row>
    <row r="4" spans="2:14" x14ac:dyDescent="0.2">
      <c r="B4" s="30" t="s">
        <v>75</v>
      </c>
      <c r="C4" s="31" t="s">
        <v>42</v>
      </c>
      <c r="D4" s="31" t="s">
        <v>42</v>
      </c>
      <c r="E4" s="31" t="s">
        <v>42</v>
      </c>
      <c r="F4" s="31" t="s">
        <v>380</v>
      </c>
      <c r="G4" s="31" t="s">
        <v>380</v>
      </c>
      <c r="H4" s="31" t="s">
        <v>380</v>
      </c>
      <c r="I4" s="31" t="s">
        <v>381</v>
      </c>
      <c r="J4" s="31" t="s">
        <v>381</v>
      </c>
      <c r="K4" s="31" t="s">
        <v>381</v>
      </c>
      <c r="L4" s="31" t="s">
        <v>382</v>
      </c>
      <c r="M4" s="31" t="s">
        <v>382</v>
      </c>
      <c r="N4" s="31" t="s">
        <v>382</v>
      </c>
    </row>
    <row r="5" spans="2:14" x14ac:dyDescent="0.2">
      <c r="B5" s="30" t="s">
        <v>75</v>
      </c>
      <c r="C5" s="11" t="s">
        <v>42</v>
      </c>
      <c r="D5" s="11" t="s">
        <v>399</v>
      </c>
      <c r="E5" s="11" t="s">
        <v>400</v>
      </c>
      <c r="F5" s="11" t="s">
        <v>42</v>
      </c>
      <c r="G5" s="11" t="s">
        <v>399</v>
      </c>
      <c r="H5" s="11" t="s">
        <v>400</v>
      </c>
      <c r="I5" s="11" t="s">
        <v>42</v>
      </c>
      <c r="J5" s="11" t="s">
        <v>399</v>
      </c>
      <c r="K5" s="11" t="s">
        <v>400</v>
      </c>
      <c r="L5" s="11" t="s">
        <v>42</v>
      </c>
      <c r="M5" s="11" t="s">
        <v>399</v>
      </c>
      <c r="N5" s="11" t="s">
        <v>400</v>
      </c>
    </row>
    <row r="6" spans="2:14" x14ac:dyDescent="0.2">
      <c r="B6" s="32" t="s">
        <v>54</v>
      </c>
      <c r="C6" s="33"/>
      <c r="D6" s="33"/>
      <c r="E6" s="33"/>
      <c r="F6" s="33"/>
      <c r="G6" s="33"/>
      <c r="H6" s="33"/>
      <c r="I6" s="33"/>
      <c r="J6" s="33"/>
      <c r="K6" s="33"/>
      <c r="L6" s="33"/>
      <c r="M6" s="33"/>
      <c r="N6" s="33"/>
    </row>
    <row r="7" spans="2:14" x14ac:dyDescent="0.2">
      <c r="B7" s="15" t="s">
        <v>54</v>
      </c>
      <c r="C7" s="16">
        <v>7407</v>
      </c>
      <c r="D7" s="16">
        <v>5429</v>
      </c>
      <c r="E7" s="16">
        <v>1978</v>
      </c>
      <c r="F7" s="16">
        <v>2950</v>
      </c>
      <c r="G7" s="16">
        <v>2533</v>
      </c>
      <c r="H7" s="16">
        <v>417</v>
      </c>
      <c r="I7" s="16">
        <v>2657</v>
      </c>
      <c r="J7" s="16">
        <v>1974</v>
      </c>
      <c r="K7" s="16">
        <v>683</v>
      </c>
      <c r="L7" s="16">
        <v>1637</v>
      </c>
      <c r="M7" s="16">
        <v>861</v>
      </c>
      <c r="N7" s="16">
        <v>776</v>
      </c>
    </row>
    <row r="8" spans="2:14" x14ac:dyDescent="0.2">
      <c r="B8" s="32" t="s">
        <v>56</v>
      </c>
      <c r="C8" s="33"/>
      <c r="D8" s="33"/>
      <c r="E8" s="33"/>
      <c r="F8" s="33"/>
      <c r="G8" s="33"/>
      <c r="H8" s="33"/>
      <c r="I8" s="33"/>
      <c r="J8" s="33"/>
      <c r="K8" s="33"/>
      <c r="L8" s="33"/>
      <c r="M8" s="33"/>
      <c r="N8" s="33"/>
    </row>
    <row r="9" spans="2:14" x14ac:dyDescent="0.2">
      <c r="B9" s="15" t="s">
        <v>42</v>
      </c>
      <c r="C9" s="16">
        <v>7224</v>
      </c>
      <c r="D9" s="16">
        <v>5334</v>
      </c>
      <c r="E9" s="16">
        <v>1890</v>
      </c>
      <c r="F9" s="16">
        <v>2936</v>
      </c>
      <c r="G9" s="16">
        <v>2522</v>
      </c>
      <c r="H9" s="16">
        <v>414</v>
      </c>
      <c r="I9" s="16">
        <v>2549</v>
      </c>
      <c r="J9" s="16">
        <v>1909</v>
      </c>
      <c r="K9" s="16">
        <v>640</v>
      </c>
      <c r="L9" s="16">
        <v>1578</v>
      </c>
      <c r="M9" s="16">
        <v>842</v>
      </c>
      <c r="N9" s="16">
        <v>736</v>
      </c>
    </row>
    <row r="10" spans="2:14" x14ac:dyDescent="0.2">
      <c r="B10" s="15" t="s">
        <v>57</v>
      </c>
      <c r="C10" s="16">
        <v>1718</v>
      </c>
      <c r="D10" s="16">
        <v>1443</v>
      </c>
      <c r="E10" s="16">
        <v>275</v>
      </c>
      <c r="F10" s="16">
        <v>1651</v>
      </c>
      <c r="G10" s="16">
        <v>1394</v>
      </c>
      <c r="H10" s="16">
        <v>257</v>
      </c>
      <c r="I10" s="16">
        <v>67</v>
      </c>
      <c r="J10" s="16">
        <v>49</v>
      </c>
      <c r="K10" s="16">
        <v>18</v>
      </c>
      <c r="L10" s="16">
        <v>0</v>
      </c>
      <c r="M10" s="16">
        <v>0</v>
      </c>
      <c r="N10" s="16">
        <v>0</v>
      </c>
    </row>
    <row r="11" spans="2:14" x14ac:dyDescent="0.2">
      <c r="B11" s="12" t="s">
        <v>76</v>
      </c>
      <c r="C11" s="13">
        <v>1398</v>
      </c>
      <c r="D11" s="13">
        <v>1188</v>
      </c>
      <c r="E11" s="13">
        <v>210</v>
      </c>
      <c r="F11" s="13">
        <v>1398</v>
      </c>
      <c r="G11" s="13">
        <v>1188</v>
      </c>
      <c r="H11" s="13">
        <v>210</v>
      </c>
      <c r="I11" s="13">
        <v>0</v>
      </c>
      <c r="J11" s="13">
        <v>0</v>
      </c>
      <c r="K11" s="13">
        <v>0</v>
      </c>
      <c r="L11" s="13">
        <v>0</v>
      </c>
      <c r="M11" s="13">
        <v>0</v>
      </c>
      <c r="N11" s="13">
        <v>0</v>
      </c>
    </row>
    <row r="12" spans="2:14" x14ac:dyDescent="0.2">
      <c r="B12" s="12" t="s">
        <v>77</v>
      </c>
      <c r="C12" s="13">
        <v>320</v>
      </c>
      <c r="D12" s="13">
        <v>255</v>
      </c>
      <c r="E12" s="13">
        <v>65</v>
      </c>
      <c r="F12" s="13">
        <v>253</v>
      </c>
      <c r="G12" s="13">
        <v>206</v>
      </c>
      <c r="H12" s="13">
        <v>47</v>
      </c>
      <c r="I12" s="13">
        <v>67</v>
      </c>
      <c r="J12" s="13">
        <v>49</v>
      </c>
      <c r="K12" s="13">
        <v>18</v>
      </c>
      <c r="L12" s="13">
        <v>0</v>
      </c>
      <c r="M12" s="13">
        <v>0</v>
      </c>
      <c r="N12" s="13">
        <v>0</v>
      </c>
    </row>
    <row r="13" spans="2:14" x14ac:dyDescent="0.2">
      <c r="B13" s="15" t="s">
        <v>58</v>
      </c>
      <c r="C13" s="16">
        <v>192</v>
      </c>
      <c r="D13" s="16">
        <v>138</v>
      </c>
      <c r="E13" s="16">
        <v>54</v>
      </c>
      <c r="F13" s="16">
        <v>161</v>
      </c>
      <c r="G13" s="16">
        <v>117</v>
      </c>
      <c r="H13" s="16">
        <v>44</v>
      </c>
      <c r="I13" s="16">
        <v>31</v>
      </c>
      <c r="J13" s="16">
        <v>21</v>
      </c>
      <c r="K13" s="16">
        <v>10</v>
      </c>
      <c r="L13" s="16">
        <v>0</v>
      </c>
      <c r="M13" s="16">
        <v>0</v>
      </c>
      <c r="N13" s="16">
        <v>0</v>
      </c>
    </row>
    <row r="14" spans="2:14" x14ac:dyDescent="0.2">
      <c r="B14" s="12" t="s">
        <v>78</v>
      </c>
      <c r="C14" s="13">
        <v>133</v>
      </c>
      <c r="D14" s="13">
        <v>99</v>
      </c>
      <c r="E14" s="13">
        <v>34</v>
      </c>
      <c r="F14" s="13">
        <v>110</v>
      </c>
      <c r="G14" s="13">
        <v>82</v>
      </c>
      <c r="H14" s="13">
        <v>28</v>
      </c>
      <c r="I14" s="13">
        <v>23</v>
      </c>
      <c r="J14" s="13">
        <v>17</v>
      </c>
      <c r="K14" s="13">
        <v>6</v>
      </c>
      <c r="L14" s="13">
        <v>0</v>
      </c>
      <c r="M14" s="13">
        <v>0</v>
      </c>
      <c r="N14" s="13">
        <v>0</v>
      </c>
    </row>
    <row r="15" spans="2:14" x14ac:dyDescent="0.2">
      <c r="B15" s="12" t="s">
        <v>79</v>
      </c>
      <c r="C15" s="13">
        <v>59</v>
      </c>
      <c r="D15" s="13">
        <v>39</v>
      </c>
      <c r="E15" s="13">
        <v>20</v>
      </c>
      <c r="F15" s="13">
        <v>51</v>
      </c>
      <c r="G15" s="13">
        <v>35</v>
      </c>
      <c r="H15" s="13">
        <v>16</v>
      </c>
      <c r="I15" s="13">
        <v>8</v>
      </c>
      <c r="J15" s="13">
        <v>4</v>
      </c>
      <c r="K15" s="13">
        <v>4</v>
      </c>
      <c r="L15" s="13">
        <v>0</v>
      </c>
      <c r="M15" s="13">
        <v>0</v>
      </c>
      <c r="N15" s="13">
        <v>0</v>
      </c>
    </row>
    <row r="16" spans="2:14" x14ac:dyDescent="0.2">
      <c r="B16" s="15" t="s">
        <v>59</v>
      </c>
      <c r="C16" s="16">
        <v>4163</v>
      </c>
      <c r="D16" s="16">
        <v>3176</v>
      </c>
      <c r="E16" s="16">
        <v>987</v>
      </c>
      <c r="F16" s="16">
        <v>1000</v>
      </c>
      <c r="G16" s="16">
        <v>912</v>
      </c>
      <c r="H16" s="16">
        <v>88</v>
      </c>
      <c r="I16" s="16">
        <v>1954</v>
      </c>
      <c r="J16" s="16">
        <v>1560</v>
      </c>
      <c r="K16" s="16">
        <v>394</v>
      </c>
      <c r="L16" s="16">
        <v>1136</v>
      </c>
      <c r="M16" s="16">
        <v>667</v>
      </c>
      <c r="N16" s="16">
        <v>469</v>
      </c>
    </row>
    <row r="17" spans="2:14" x14ac:dyDescent="0.2">
      <c r="B17" s="12" t="s">
        <v>80</v>
      </c>
      <c r="C17" s="13">
        <v>538</v>
      </c>
      <c r="D17" s="13">
        <v>489</v>
      </c>
      <c r="E17" s="13">
        <v>49</v>
      </c>
      <c r="F17" s="13">
        <v>466</v>
      </c>
      <c r="G17" s="13">
        <v>433</v>
      </c>
      <c r="H17" s="13">
        <v>33</v>
      </c>
      <c r="I17" s="13">
        <v>72</v>
      </c>
      <c r="J17" s="13">
        <v>56</v>
      </c>
      <c r="K17" s="13">
        <v>16</v>
      </c>
      <c r="L17" s="13">
        <v>0</v>
      </c>
      <c r="M17" s="13">
        <v>0</v>
      </c>
      <c r="N17" s="13">
        <v>0</v>
      </c>
    </row>
    <row r="18" spans="2:14" x14ac:dyDescent="0.2">
      <c r="B18" s="12" t="s">
        <v>81</v>
      </c>
      <c r="C18" s="13">
        <v>3369</v>
      </c>
      <c r="D18" s="13">
        <v>2566</v>
      </c>
      <c r="E18" s="13">
        <v>803</v>
      </c>
      <c r="F18" s="13">
        <v>534</v>
      </c>
      <c r="G18" s="13">
        <v>479</v>
      </c>
      <c r="H18" s="13">
        <v>55</v>
      </c>
      <c r="I18" s="13">
        <v>1872</v>
      </c>
      <c r="J18" s="13">
        <v>1501</v>
      </c>
      <c r="K18" s="13">
        <v>371</v>
      </c>
      <c r="L18" s="13">
        <v>936</v>
      </c>
      <c r="M18" s="13">
        <v>572</v>
      </c>
      <c r="N18" s="13">
        <v>364</v>
      </c>
    </row>
    <row r="19" spans="2:14" x14ac:dyDescent="0.2">
      <c r="B19" s="12" t="s">
        <v>82</v>
      </c>
      <c r="C19" s="13">
        <v>231</v>
      </c>
      <c r="D19" s="13">
        <v>111</v>
      </c>
      <c r="E19" s="13">
        <v>120</v>
      </c>
      <c r="F19" s="13">
        <v>0</v>
      </c>
      <c r="G19" s="13">
        <v>0</v>
      </c>
      <c r="H19" s="13">
        <v>0</v>
      </c>
      <c r="I19" s="13">
        <v>8</v>
      </c>
      <c r="J19" s="13">
        <v>2</v>
      </c>
      <c r="K19" s="13">
        <v>6</v>
      </c>
      <c r="L19" s="13">
        <v>181</v>
      </c>
      <c r="M19" s="13">
        <v>87</v>
      </c>
      <c r="N19" s="13">
        <v>94</v>
      </c>
    </row>
    <row r="20" spans="2:14" x14ac:dyDescent="0.2">
      <c r="B20" s="12" t="s">
        <v>84</v>
      </c>
      <c r="C20" s="13">
        <v>25</v>
      </c>
      <c r="D20" s="13">
        <v>10</v>
      </c>
      <c r="E20" s="13">
        <v>15</v>
      </c>
      <c r="F20" s="13">
        <v>0</v>
      </c>
      <c r="G20" s="13">
        <v>0</v>
      </c>
      <c r="H20" s="13">
        <v>0</v>
      </c>
      <c r="I20" s="13">
        <v>2</v>
      </c>
      <c r="J20" s="13">
        <v>1</v>
      </c>
      <c r="K20" s="13">
        <v>1</v>
      </c>
      <c r="L20" s="13">
        <v>19</v>
      </c>
      <c r="M20" s="13">
        <v>8</v>
      </c>
      <c r="N20" s="13">
        <v>11</v>
      </c>
    </row>
    <row r="21" spans="2:14" x14ac:dyDescent="0.2">
      <c r="B21" s="15" t="s">
        <v>60</v>
      </c>
      <c r="C21" s="16">
        <v>896</v>
      </c>
      <c r="D21" s="16">
        <v>439</v>
      </c>
      <c r="E21" s="16">
        <v>457</v>
      </c>
      <c r="F21" s="16">
        <v>85</v>
      </c>
      <c r="G21" s="16">
        <v>71</v>
      </c>
      <c r="H21" s="16">
        <v>14</v>
      </c>
      <c r="I21" s="16">
        <v>420</v>
      </c>
      <c r="J21" s="16">
        <v>231</v>
      </c>
      <c r="K21" s="16">
        <v>189</v>
      </c>
      <c r="L21" s="16">
        <v>323</v>
      </c>
      <c r="M21" s="16">
        <v>119</v>
      </c>
      <c r="N21" s="16">
        <v>204</v>
      </c>
    </row>
    <row r="22" spans="2:14" x14ac:dyDescent="0.2">
      <c r="B22" s="12" t="s">
        <v>85</v>
      </c>
      <c r="C22" s="13">
        <v>703</v>
      </c>
      <c r="D22" s="13">
        <v>309</v>
      </c>
      <c r="E22" s="13">
        <v>394</v>
      </c>
      <c r="F22" s="13">
        <v>33</v>
      </c>
      <c r="G22" s="13">
        <v>22</v>
      </c>
      <c r="H22" s="13">
        <v>11</v>
      </c>
      <c r="I22" s="13">
        <v>346</v>
      </c>
      <c r="J22" s="13">
        <v>175</v>
      </c>
      <c r="K22" s="13">
        <v>171</v>
      </c>
      <c r="L22" s="13">
        <v>269</v>
      </c>
      <c r="M22" s="13">
        <v>100</v>
      </c>
      <c r="N22" s="13">
        <v>169</v>
      </c>
    </row>
    <row r="23" spans="2:14" x14ac:dyDescent="0.2">
      <c r="B23" s="12" t="s">
        <v>86</v>
      </c>
      <c r="C23" s="13">
        <v>19</v>
      </c>
      <c r="D23" s="13">
        <v>17</v>
      </c>
      <c r="E23" s="13">
        <v>2</v>
      </c>
      <c r="F23" s="13">
        <v>8</v>
      </c>
      <c r="G23" s="13">
        <v>8</v>
      </c>
      <c r="H23" s="13">
        <v>0</v>
      </c>
      <c r="I23" s="13">
        <v>7</v>
      </c>
      <c r="J23" s="13">
        <v>7</v>
      </c>
      <c r="K23" s="13">
        <v>0</v>
      </c>
      <c r="L23" s="13">
        <v>4</v>
      </c>
      <c r="M23" s="13">
        <v>2</v>
      </c>
      <c r="N23" s="13">
        <v>2</v>
      </c>
    </row>
    <row r="24" spans="2:14" x14ac:dyDescent="0.2">
      <c r="B24" s="12" t="s">
        <v>87</v>
      </c>
      <c r="C24" s="13">
        <v>63</v>
      </c>
      <c r="D24" s="13">
        <v>56</v>
      </c>
      <c r="E24" s="13">
        <v>7</v>
      </c>
      <c r="F24" s="13">
        <v>24</v>
      </c>
      <c r="G24" s="13">
        <v>24</v>
      </c>
      <c r="H24" s="13">
        <v>0</v>
      </c>
      <c r="I24" s="13">
        <v>32</v>
      </c>
      <c r="J24" s="13">
        <v>27</v>
      </c>
      <c r="K24" s="13">
        <v>5</v>
      </c>
      <c r="L24" s="13">
        <v>5</v>
      </c>
      <c r="M24" s="13">
        <v>3</v>
      </c>
      <c r="N24" s="13">
        <v>2</v>
      </c>
    </row>
    <row r="25" spans="2:14" x14ac:dyDescent="0.2">
      <c r="B25" s="12" t="s">
        <v>88</v>
      </c>
      <c r="C25" s="13">
        <v>3</v>
      </c>
      <c r="D25" s="13">
        <v>2</v>
      </c>
      <c r="E25" s="13">
        <v>1</v>
      </c>
      <c r="F25" s="13">
        <v>0</v>
      </c>
      <c r="G25" s="13">
        <v>0</v>
      </c>
      <c r="H25" s="13">
        <v>0</v>
      </c>
      <c r="I25" s="13">
        <v>3</v>
      </c>
      <c r="J25" s="13">
        <v>2</v>
      </c>
      <c r="K25" s="13">
        <v>1</v>
      </c>
      <c r="L25" s="13">
        <v>0</v>
      </c>
      <c r="M25" s="13">
        <v>0</v>
      </c>
      <c r="N25" s="13">
        <v>0</v>
      </c>
    </row>
    <row r="26" spans="2:14" x14ac:dyDescent="0.2">
      <c r="B26" s="12" t="s">
        <v>89</v>
      </c>
      <c r="C26" s="13">
        <v>54</v>
      </c>
      <c r="D26" s="13">
        <v>38</v>
      </c>
      <c r="E26" s="13">
        <v>16</v>
      </c>
      <c r="F26" s="13">
        <v>20</v>
      </c>
      <c r="G26" s="13">
        <v>17</v>
      </c>
      <c r="H26" s="13">
        <v>3</v>
      </c>
      <c r="I26" s="13">
        <v>22</v>
      </c>
      <c r="J26" s="13">
        <v>15</v>
      </c>
      <c r="K26" s="13">
        <v>7</v>
      </c>
      <c r="L26" s="13">
        <v>9</v>
      </c>
      <c r="M26" s="13">
        <v>5</v>
      </c>
      <c r="N26" s="13">
        <v>4</v>
      </c>
    </row>
    <row r="27" spans="2:14" x14ac:dyDescent="0.2">
      <c r="B27" s="12" t="s">
        <v>90</v>
      </c>
      <c r="C27" s="13">
        <v>49</v>
      </c>
      <c r="D27" s="13">
        <v>15</v>
      </c>
      <c r="E27" s="13">
        <v>34</v>
      </c>
      <c r="F27" s="13">
        <v>0</v>
      </c>
      <c r="G27" s="13">
        <v>0</v>
      </c>
      <c r="H27" s="13">
        <v>0</v>
      </c>
      <c r="I27" s="13">
        <v>10</v>
      </c>
      <c r="J27" s="13">
        <v>5</v>
      </c>
      <c r="K27" s="13">
        <v>5</v>
      </c>
      <c r="L27" s="13">
        <v>32</v>
      </c>
      <c r="M27" s="13">
        <v>7</v>
      </c>
      <c r="N27" s="13">
        <v>25</v>
      </c>
    </row>
    <row r="28" spans="2:14" x14ac:dyDescent="0.2">
      <c r="B28" s="12" t="s">
        <v>91</v>
      </c>
      <c r="C28" s="13">
        <v>5</v>
      </c>
      <c r="D28" s="13">
        <v>2</v>
      </c>
      <c r="E28" s="13">
        <v>3</v>
      </c>
      <c r="F28" s="13">
        <v>0</v>
      </c>
      <c r="G28" s="13">
        <v>0</v>
      </c>
      <c r="H28" s="13">
        <v>0</v>
      </c>
      <c r="I28" s="13">
        <v>0</v>
      </c>
      <c r="J28" s="13">
        <v>0</v>
      </c>
      <c r="K28" s="13">
        <v>0</v>
      </c>
      <c r="L28" s="13">
        <v>4</v>
      </c>
      <c r="M28" s="13">
        <v>2</v>
      </c>
      <c r="N28" s="13">
        <v>2</v>
      </c>
    </row>
    <row r="29" spans="2:14" x14ac:dyDescent="0.2">
      <c r="B29" s="15" t="s">
        <v>61</v>
      </c>
      <c r="C29" s="16">
        <v>132</v>
      </c>
      <c r="D29" s="16">
        <v>78</v>
      </c>
      <c r="E29" s="16">
        <v>54</v>
      </c>
      <c r="F29" s="16">
        <v>7</v>
      </c>
      <c r="G29" s="16">
        <v>6</v>
      </c>
      <c r="H29" s="16">
        <v>1</v>
      </c>
      <c r="I29" s="16">
        <v>43</v>
      </c>
      <c r="J29" s="16">
        <v>30</v>
      </c>
      <c r="K29" s="16">
        <v>13</v>
      </c>
      <c r="L29" s="16">
        <v>74</v>
      </c>
      <c r="M29" s="16">
        <v>39</v>
      </c>
      <c r="N29" s="16">
        <v>35</v>
      </c>
    </row>
    <row r="30" spans="2:14" x14ac:dyDescent="0.2">
      <c r="B30" s="12" t="s">
        <v>92</v>
      </c>
      <c r="C30" s="13">
        <v>131</v>
      </c>
      <c r="D30" s="13">
        <v>78</v>
      </c>
      <c r="E30" s="13">
        <v>53</v>
      </c>
      <c r="F30" s="13">
        <v>7</v>
      </c>
      <c r="G30" s="13">
        <v>6</v>
      </c>
      <c r="H30" s="13">
        <v>1</v>
      </c>
      <c r="I30" s="13">
        <v>42</v>
      </c>
      <c r="J30" s="13">
        <v>30</v>
      </c>
      <c r="K30" s="13">
        <v>12</v>
      </c>
      <c r="L30" s="13">
        <v>74</v>
      </c>
      <c r="M30" s="13">
        <v>39</v>
      </c>
      <c r="N30" s="13">
        <v>35</v>
      </c>
    </row>
    <row r="31" spans="2:14" x14ac:dyDescent="0.2">
      <c r="B31" s="12" t="s">
        <v>93</v>
      </c>
      <c r="C31" s="13">
        <v>1</v>
      </c>
      <c r="D31" s="13">
        <v>0</v>
      </c>
      <c r="E31" s="13">
        <v>1</v>
      </c>
      <c r="F31" s="13">
        <v>0</v>
      </c>
      <c r="G31" s="13">
        <v>0</v>
      </c>
      <c r="H31" s="13">
        <v>0</v>
      </c>
      <c r="I31" s="13">
        <v>1</v>
      </c>
      <c r="J31" s="13">
        <v>0</v>
      </c>
      <c r="K31" s="13">
        <v>1</v>
      </c>
      <c r="L31" s="13">
        <v>0</v>
      </c>
      <c r="M31" s="13">
        <v>0</v>
      </c>
      <c r="N31" s="13">
        <v>0</v>
      </c>
    </row>
    <row r="32" spans="2:14" x14ac:dyDescent="0.2">
      <c r="B32" s="15" t="s">
        <v>63</v>
      </c>
      <c r="C32" s="16">
        <v>123</v>
      </c>
      <c r="D32" s="16">
        <v>60</v>
      </c>
      <c r="E32" s="16">
        <v>63</v>
      </c>
      <c r="F32" s="16">
        <v>32</v>
      </c>
      <c r="G32" s="16">
        <v>22</v>
      </c>
      <c r="H32" s="16">
        <v>10</v>
      </c>
      <c r="I32" s="16">
        <v>34</v>
      </c>
      <c r="J32" s="16">
        <v>18</v>
      </c>
      <c r="K32" s="16">
        <v>16</v>
      </c>
      <c r="L32" s="16">
        <v>45</v>
      </c>
      <c r="M32" s="16">
        <v>17</v>
      </c>
      <c r="N32" s="16">
        <v>28</v>
      </c>
    </row>
    <row r="33" spans="2:14" x14ac:dyDescent="0.2">
      <c r="B33" s="12" t="s">
        <v>94</v>
      </c>
      <c r="C33" s="13">
        <v>21</v>
      </c>
      <c r="D33" s="13">
        <v>12</v>
      </c>
      <c r="E33" s="13">
        <v>9</v>
      </c>
      <c r="F33" s="13">
        <v>16</v>
      </c>
      <c r="G33" s="13">
        <v>10</v>
      </c>
      <c r="H33" s="13">
        <v>6</v>
      </c>
      <c r="I33" s="13">
        <v>1</v>
      </c>
      <c r="J33" s="13">
        <v>0</v>
      </c>
      <c r="K33" s="13">
        <v>1</v>
      </c>
      <c r="L33" s="13">
        <v>4</v>
      </c>
      <c r="M33" s="13">
        <v>2</v>
      </c>
      <c r="N33" s="13">
        <v>2</v>
      </c>
    </row>
    <row r="34" spans="2:14" x14ac:dyDescent="0.2">
      <c r="B34" s="12" t="s">
        <v>95</v>
      </c>
      <c r="C34" s="13">
        <v>60</v>
      </c>
      <c r="D34" s="13">
        <v>32</v>
      </c>
      <c r="E34" s="13">
        <v>28</v>
      </c>
      <c r="F34" s="13">
        <v>11</v>
      </c>
      <c r="G34" s="13">
        <v>9</v>
      </c>
      <c r="H34" s="13">
        <v>2</v>
      </c>
      <c r="I34" s="13">
        <v>22</v>
      </c>
      <c r="J34" s="13">
        <v>12</v>
      </c>
      <c r="K34" s="13">
        <v>10</v>
      </c>
      <c r="L34" s="13">
        <v>20</v>
      </c>
      <c r="M34" s="13">
        <v>9</v>
      </c>
      <c r="N34" s="13">
        <v>11</v>
      </c>
    </row>
    <row r="35" spans="2:14" x14ac:dyDescent="0.2">
      <c r="B35" s="12" t="s">
        <v>96</v>
      </c>
      <c r="C35" s="13">
        <v>42</v>
      </c>
      <c r="D35" s="13">
        <v>16</v>
      </c>
      <c r="E35" s="13">
        <v>26</v>
      </c>
      <c r="F35" s="13">
        <v>5</v>
      </c>
      <c r="G35" s="13">
        <v>3</v>
      </c>
      <c r="H35" s="13">
        <v>2</v>
      </c>
      <c r="I35" s="13">
        <v>11</v>
      </c>
      <c r="J35" s="13">
        <v>6</v>
      </c>
      <c r="K35" s="13">
        <v>5</v>
      </c>
      <c r="L35" s="13">
        <v>21</v>
      </c>
      <c r="M35" s="13">
        <v>6</v>
      </c>
      <c r="N35" s="13">
        <v>15</v>
      </c>
    </row>
    <row r="36" spans="2:14" x14ac:dyDescent="0.2">
      <c r="B36" s="32" t="s">
        <v>72</v>
      </c>
      <c r="C36" s="33"/>
      <c r="D36" s="33"/>
      <c r="E36" s="33"/>
      <c r="F36" s="33"/>
      <c r="G36" s="33"/>
      <c r="H36" s="33"/>
      <c r="I36" s="33"/>
      <c r="J36" s="33"/>
      <c r="K36" s="33"/>
      <c r="L36" s="33"/>
      <c r="M36" s="33"/>
      <c r="N36" s="33"/>
    </row>
    <row r="37" spans="2:14" x14ac:dyDescent="0.2">
      <c r="B37" s="15" t="s">
        <v>42</v>
      </c>
      <c r="C37" s="16">
        <v>183</v>
      </c>
      <c r="D37" s="16">
        <v>95</v>
      </c>
      <c r="E37" s="16">
        <v>88</v>
      </c>
      <c r="F37" s="16">
        <v>14</v>
      </c>
      <c r="G37" s="16">
        <v>11</v>
      </c>
      <c r="H37" s="16">
        <v>3</v>
      </c>
      <c r="I37" s="16">
        <v>108</v>
      </c>
      <c r="J37" s="16">
        <v>65</v>
      </c>
      <c r="K37" s="16">
        <v>43</v>
      </c>
      <c r="L37" s="16">
        <v>59</v>
      </c>
      <c r="M37" s="16">
        <v>19</v>
      </c>
      <c r="N37" s="16">
        <v>40</v>
      </c>
    </row>
    <row r="38" spans="2:14" x14ac:dyDescent="0.2">
      <c r="B38" s="12" t="s">
        <v>230</v>
      </c>
      <c r="C38" s="13">
        <v>148</v>
      </c>
      <c r="D38" s="13">
        <v>79</v>
      </c>
      <c r="E38" s="13">
        <v>69</v>
      </c>
      <c r="F38" s="13">
        <v>1</v>
      </c>
      <c r="G38" s="13">
        <v>1</v>
      </c>
      <c r="H38" s="13">
        <v>0</v>
      </c>
      <c r="I38" s="13">
        <v>98</v>
      </c>
      <c r="J38" s="13">
        <v>62</v>
      </c>
      <c r="K38" s="13">
        <v>36</v>
      </c>
      <c r="L38" s="13">
        <v>47</v>
      </c>
      <c r="M38" s="13">
        <v>16</v>
      </c>
      <c r="N38" s="13">
        <v>31</v>
      </c>
    </row>
    <row r="39" spans="2:14" x14ac:dyDescent="0.2">
      <c r="B39" s="12" t="s">
        <v>231</v>
      </c>
      <c r="C39" s="13">
        <v>18</v>
      </c>
      <c r="D39" s="13">
        <v>13</v>
      </c>
      <c r="E39" s="13">
        <v>5</v>
      </c>
      <c r="F39" s="13">
        <v>12</v>
      </c>
      <c r="G39" s="13">
        <v>10</v>
      </c>
      <c r="H39" s="13">
        <v>2</v>
      </c>
      <c r="I39" s="13">
        <v>3</v>
      </c>
      <c r="J39" s="13">
        <v>1</v>
      </c>
      <c r="K39" s="13">
        <v>2</v>
      </c>
      <c r="L39" s="13">
        <v>3</v>
      </c>
      <c r="M39" s="13">
        <v>2</v>
      </c>
      <c r="N39" s="13">
        <v>1</v>
      </c>
    </row>
    <row r="40" spans="2:14" x14ac:dyDescent="0.2">
      <c r="B40" s="21" t="s">
        <v>232</v>
      </c>
      <c r="C40" s="22">
        <v>17</v>
      </c>
      <c r="D40" s="22">
        <v>3</v>
      </c>
      <c r="E40" s="22">
        <v>14</v>
      </c>
      <c r="F40" s="22">
        <v>1</v>
      </c>
      <c r="G40" s="22">
        <v>0</v>
      </c>
      <c r="H40" s="22">
        <v>1</v>
      </c>
      <c r="I40" s="22">
        <v>7</v>
      </c>
      <c r="J40" s="22">
        <v>2</v>
      </c>
      <c r="K40" s="22">
        <v>5</v>
      </c>
      <c r="L40" s="22">
        <v>9</v>
      </c>
      <c r="M40" s="22">
        <v>1</v>
      </c>
      <c r="N40" s="22">
        <v>8</v>
      </c>
    </row>
  </sheetData>
  <mergeCells count="8">
    <mergeCell ref="B6:N6"/>
    <mergeCell ref="B8:N8"/>
    <mergeCell ref="B36:N36"/>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AB8"/>
  </sheetPr>
  <dimension ref="B1:O16"/>
  <sheetViews>
    <sheetView showGridLines="0" workbookViewId="0"/>
  </sheetViews>
  <sheetFormatPr baseColWidth="10" defaultRowHeight="12.75" x14ac:dyDescent="0.2"/>
  <cols>
    <col min="1" max="1" width="2.5703125" customWidth="1"/>
    <col min="2" max="2" width="39.7109375" customWidth="1"/>
    <col min="3" max="3" width="5.7109375" customWidth="1"/>
    <col min="4" max="4" width="18.42578125" customWidth="1"/>
    <col min="5" max="5" width="18.28515625" customWidth="1"/>
    <col min="6" max="15" width="13.5703125" customWidth="1"/>
  </cols>
  <sheetData>
    <row r="1" spans="2:15" ht="18" x14ac:dyDescent="0.25">
      <c r="B1" s="3" t="s">
        <v>13</v>
      </c>
    </row>
    <row r="4" spans="2:15" x14ac:dyDescent="0.2">
      <c r="B4" s="30" t="s">
        <v>41</v>
      </c>
      <c r="C4" s="31" t="s">
        <v>42</v>
      </c>
      <c r="D4" s="31" t="s">
        <v>399</v>
      </c>
      <c r="E4" s="31" t="s">
        <v>400</v>
      </c>
      <c r="F4" s="31" t="s">
        <v>401</v>
      </c>
      <c r="G4" s="31" t="s">
        <v>401</v>
      </c>
      <c r="H4" s="31" t="s">
        <v>401</v>
      </c>
      <c r="I4" s="31" t="s">
        <v>401</v>
      </c>
      <c r="J4" s="31" t="s">
        <v>401</v>
      </c>
      <c r="K4" s="31" t="s">
        <v>401</v>
      </c>
      <c r="L4" s="31" t="s">
        <v>401</v>
      </c>
      <c r="M4" s="31" t="s">
        <v>401</v>
      </c>
      <c r="N4" s="31" t="s">
        <v>401</v>
      </c>
      <c r="O4" s="31" t="s">
        <v>401</v>
      </c>
    </row>
    <row r="5" spans="2:15" x14ac:dyDescent="0.2">
      <c r="B5" s="30" t="s">
        <v>41</v>
      </c>
      <c r="C5" s="31" t="s">
        <v>42</v>
      </c>
      <c r="D5" s="31" t="s">
        <v>399</v>
      </c>
      <c r="E5" s="31" t="s">
        <v>400</v>
      </c>
      <c r="F5" s="11" t="s">
        <v>402</v>
      </c>
      <c r="G5" s="11" t="s">
        <v>403</v>
      </c>
      <c r="H5" s="11" t="s">
        <v>404</v>
      </c>
      <c r="I5" s="11" t="s">
        <v>405</v>
      </c>
      <c r="J5" s="11" t="s">
        <v>406</v>
      </c>
      <c r="K5" s="11" t="s">
        <v>407</v>
      </c>
      <c r="L5" s="11" t="s">
        <v>408</v>
      </c>
      <c r="M5" s="11" t="s">
        <v>409</v>
      </c>
      <c r="N5" s="11" t="s">
        <v>410</v>
      </c>
      <c r="O5" s="11" t="s">
        <v>411</v>
      </c>
    </row>
    <row r="6" spans="2:15" x14ac:dyDescent="0.2">
      <c r="B6" s="32" t="s">
        <v>45</v>
      </c>
      <c r="C6" s="33"/>
      <c r="D6" s="33"/>
      <c r="E6" s="33"/>
      <c r="F6" s="33"/>
      <c r="G6" s="33"/>
      <c r="H6" s="33"/>
      <c r="I6" s="33"/>
      <c r="J6" s="33"/>
      <c r="K6" s="33"/>
      <c r="L6" s="33"/>
      <c r="M6" s="33"/>
      <c r="N6" s="33"/>
      <c r="O6" s="33"/>
    </row>
    <row r="7" spans="2:15" x14ac:dyDescent="0.2">
      <c r="B7" s="38" t="s">
        <v>412</v>
      </c>
      <c r="C7" s="39">
        <v>7224</v>
      </c>
      <c r="D7" s="39">
        <v>5334</v>
      </c>
      <c r="E7" s="39">
        <v>1890</v>
      </c>
      <c r="F7" s="39">
        <v>264</v>
      </c>
      <c r="G7" s="39">
        <v>262</v>
      </c>
      <c r="H7" s="39">
        <v>249</v>
      </c>
      <c r="I7" s="39">
        <v>121</v>
      </c>
      <c r="J7" s="39">
        <v>111</v>
      </c>
      <c r="K7" s="39">
        <v>90</v>
      </c>
      <c r="L7" s="39">
        <v>82</v>
      </c>
      <c r="M7" s="39">
        <v>69</v>
      </c>
      <c r="N7" s="39">
        <v>58</v>
      </c>
      <c r="O7" s="39">
        <v>54</v>
      </c>
    </row>
    <row r="8" spans="2:15" x14ac:dyDescent="0.2">
      <c r="B8" s="32" t="s">
        <v>46</v>
      </c>
      <c r="C8" s="33"/>
      <c r="D8" s="33"/>
      <c r="E8" s="33"/>
      <c r="F8" s="33"/>
      <c r="G8" s="33"/>
      <c r="H8" s="33"/>
      <c r="I8" s="33"/>
      <c r="J8" s="33"/>
      <c r="K8" s="33"/>
      <c r="L8" s="33"/>
      <c r="M8" s="33"/>
      <c r="N8" s="33"/>
      <c r="O8" s="33"/>
    </row>
    <row r="9" spans="2:15" x14ac:dyDescent="0.2">
      <c r="B9" s="12" t="s">
        <v>412</v>
      </c>
      <c r="C9" s="26" t="s">
        <v>64</v>
      </c>
      <c r="D9" s="26" t="s">
        <v>64</v>
      </c>
      <c r="E9" s="26" t="s">
        <v>64</v>
      </c>
      <c r="F9" s="26" t="s">
        <v>64</v>
      </c>
      <c r="G9" s="26" t="s">
        <v>64</v>
      </c>
      <c r="H9" s="26" t="s">
        <v>64</v>
      </c>
      <c r="I9" s="26" t="s">
        <v>64</v>
      </c>
      <c r="J9" s="26" t="s">
        <v>64</v>
      </c>
      <c r="K9" s="26" t="s">
        <v>64</v>
      </c>
      <c r="L9" s="26" t="s">
        <v>64</v>
      </c>
      <c r="M9" s="26" t="s">
        <v>64</v>
      </c>
      <c r="N9" s="26" t="s">
        <v>64</v>
      </c>
      <c r="O9" s="26" t="s">
        <v>64</v>
      </c>
    </row>
    <row r="10" spans="2:15" x14ac:dyDescent="0.2">
      <c r="B10" s="12" t="s">
        <v>413</v>
      </c>
      <c r="C10" s="26" t="s">
        <v>219</v>
      </c>
      <c r="D10" s="26" t="s">
        <v>419</v>
      </c>
      <c r="E10" s="26" t="s">
        <v>421</v>
      </c>
      <c r="F10" s="26" t="s">
        <v>423</v>
      </c>
      <c r="G10" s="26" t="s">
        <v>164</v>
      </c>
      <c r="H10" s="26" t="s">
        <v>266</v>
      </c>
      <c r="I10" s="26" t="s">
        <v>428</v>
      </c>
      <c r="J10" s="26" t="s">
        <v>258</v>
      </c>
      <c r="K10" s="26" t="s">
        <v>255</v>
      </c>
      <c r="L10" s="26" t="s">
        <v>191</v>
      </c>
      <c r="M10" s="26" t="s">
        <v>134</v>
      </c>
      <c r="N10" s="26" t="s">
        <v>362</v>
      </c>
      <c r="O10" s="26" t="s">
        <v>170</v>
      </c>
    </row>
    <row r="11" spans="2:15" x14ac:dyDescent="0.2">
      <c r="B11" s="12" t="s">
        <v>414</v>
      </c>
      <c r="C11" s="26" t="s">
        <v>115</v>
      </c>
      <c r="D11" s="26" t="s">
        <v>66</v>
      </c>
      <c r="E11" s="26" t="s">
        <v>109</v>
      </c>
      <c r="F11" s="26" t="s">
        <v>155</v>
      </c>
      <c r="G11" s="26" t="s">
        <v>148</v>
      </c>
      <c r="H11" s="26" t="s">
        <v>426</v>
      </c>
      <c r="I11" s="26" t="s">
        <v>100</v>
      </c>
      <c r="J11" s="26" t="s">
        <v>114</v>
      </c>
      <c r="K11" s="26" t="s">
        <v>128</v>
      </c>
      <c r="L11" s="26" t="s">
        <v>111</v>
      </c>
      <c r="M11" s="26" t="s">
        <v>109</v>
      </c>
      <c r="N11" s="26" t="s">
        <v>71</v>
      </c>
      <c r="O11" s="26" t="s">
        <v>119</v>
      </c>
    </row>
    <row r="12" spans="2:15" x14ac:dyDescent="0.2">
      <c r="B12" s="12" t="s">
        <v>415</v>
      </c>
      <c r="C12" s="26" t="s">
        <v>226</v>
      </c>
      <c r="D12" s="26" t="s">
        <v>189</v>
      </c>
      <c r="E12" s="26" t="s">
        <v>422</v>
      </c>
      <c r="F12" s="26" t="s">
        <v>330</v>
      </c>
      <c r="G12" s="26" t="s">
        <v>424</v>
      </c>
      <c r="H12" s="26" t="s">
        <v>345</v>
      </c>
      <c r="I12" s="26" t="s">
        <v>429</v>
      </c>
      <c r="J12" s="26" t="s">
        <v>431</v>
      </c>
      <c r="K12" s="26" t="s">
        <v>434</v>
      </c>
      <c r="L12" s="26" t="s">
        <v>437</v>
      </c>
      <c r="M12" s="26" t="s">
        <v>350</v>
      </c>
      <c r="N12" s="26" t="s">
        <v>439</v>
      </c>
      <c r="O12" s="26" t="s">
        <v>234</v>
      </c>
    </row>
    <row r="13" spans="2:15" x14ac:dyDescent="0.2">
      <c r="B13" s="12" t="s">
        <v>416</v>
      </c>
      <c r="C13" s="26" t="s">
        <v>229</v>
      </c>
      <c r="D13" s="26" t="s">
        <v>420</v>
      </c>
      <c r="E13" s="26" t="s">
        <v>200</v>
      </c>
      <c r="F13" s="26" t="s">
        <v>247</v>
      </c>
      <c r="G13" s="26" t="s">
        <v>425</v>
      </c>
      <c r="H13" s="26" t="s">
        <v>427</v>
      </c>
      <c r="I13" s="26" t="s">
        <v>430</v>
      </c>
      <c r="J13" s="26" t="s">
        <v>432</v>
      </c>
      <c r="K13" s="26" t="s">
        <v>435</v>
      </c>
      <c r="L13" s="26" t="s">
        <v>364</v>
      </c>
      <c r="M13" s="26" t="s">
        <v>113</v>
      </c>
      <c r="N13" s="26" t="s">
        <v>153</v>
      </c>
      <c r="O13" s="26" t="s">
        <v>440</v>
      </c>
    </row>
    <row r="14" spans="2:15" x14ac:dyDescent="0.2">
      <c r="B14" s="12" t="s">
        <v>417</v>
      </c>
      <c r="C14" s="26" t="s">
        <v>124</v>
      </c>
      <c r="D14" s="26" t="s">
        <v>148</v>
      </c>
      <c r="E14" s="26" t="s">
        <v>109</v>
      </c>
      <c r="F14" s="26" t="s">
        <v>116</v>
      </c>
      <c r="G14" s="26" t="s">
        <v>164</v>
      </c>
      <c r="H14" s="26" t="s">
        <v>110</v>
      </c>
      <c r="I14" s="26" t="s">
        <v>179</v>
      </c>
      <c r="J14" s="26" t="s">
        <v>433</v>
      </c>
      <c r="K14" s="26" t="s">
        <v>129</v>
      </c>
      <c r="L14" s="26" t="s">
        <v>438</v>
      </c>
      <c r="M14" s="26" t="s">
        <v>109</v>
      </c>
      <c r="N14" s="26" t="s">
        <v>71</v>
      </c>
      <c r="O14" s="26" t="s">
        <v>152</v>
      </c>
    </row>
    <row r="15" spans="2:15" x14ac:dyDescent="0.2">
      <c r="B15" s="21" t="s">
        <v>418</v>
      </c>
      <c r="C15" s="26" t="s">
        <v>71</v>
      </c>
      <c r="D15" s="26" t="s">
        <v>129</v>
      </c>
      <c r="E15" s="26" t="s">
        <v>179</v>
      </c>
      <c r="F15" s="26" t="s">
        <v>164</v>
      </c>
      <c r="G15" s="26" t="s">
        <v>152</v>
      </c>
      <c r="H15" s="26" t="s">
        <v>114</v>
      </c>
      <c r="I15" s="26" t="s">
        <v>179</v>
      </c>
      <c r="J15" s="26" t="s">
        <v>221</v>
      </c>
      <c r="K15" s="26" t="s">
        <v>436</v>
      </c>
      <c r="L15" s="26" t="s">
        <v>111</v>
      </c>
      <c r="M15" s="26" t="s">
        <v>109</v>
      </c>
      <c r="N15" s="26" t="s">
        <v>125</v>
      </c>
      <c r="O15" s="26" t="s">
        <v>152</v>
      </c>
    </row>
    <row r="16" spans="2:15" x14ac:dyDescent="0.2">
      <c r="C16" s="27"/>
      <c r="D16" s="27"/>
      <c r="E16" s="27"/>
      <c r="F16" s="27"/>
      <c r="G16" s="27"/>
      <c r="H16" s="27"/>
      <c r="I16" s="27"/>
      <c r="J16" s="27"/>
      <c r="K16" s="27"/>
      <c r="L16" s="27"/>
      <c r="M16" s="27"/>
      <c r="N16" s="27"/>
      <c r="O16" s="27"/>
    </row>
  </sheetData>
  <mergeCells count="7">
    <mergeCell ref="B6:O6"/>
    <mergeCell ref="B8:O8"/>
    <mergeCell ref="B4:B5"/>
    <mergeCell ref="C4:C5"/>
    <mergeCell ref="D4:D5"/>
    <mergeCell ref="E4:E5"/>
    <mergeCell ref="F4:O4"/>
  </mergeCells>
  <pageMargins left="0.7" right="0.7" top="0.75" bottom="0.75" header="0.3" footer="0.3"/>
  <pageSetup paperSize="9" scale="50" fitToWidth="0"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6D4FF"/>
  </sheetPr>
  <dimension ref="B1:AD22"/>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41.28515625" customWidth="1"/>
    <col min="3" max="30" width="11.140625" customWidth="1"/>
  </cols>
  <sheetData>
    <row r="1" spans="2:30" ht="18" x14ac:dyDescent="0.25">
      <c r="B1" s="3" t="s">
        <v>14</v>
      </c>
    </row>
    <row r="4" spans="2:30" x14ac:dyDescent="0.2">
      <c r="B4" s="40" t="s">
        <v>41</v>
      </c>
      <c r="C4" s="31">
        <v>2011</v>
      </c>
      <c r="D4" s="31">
        <v>2011</v>
      </c>
      <c r="E4" s="31">
        <v>2012</v>
      </c>
      <c r="F4" s="31">
        <v>2012</v>
      </c>
      <c r="G4" s="31">
        <v>2013</v>
      </c>
      <c r="H4" s="31">
        <v>2013</v>
      </c>
      <c r="I4" s="31">
        <v>2014</v>
      </c>
      <c r="J4" s="31">
        <v>2014</v>
      </c>
      <c r="K4" s="31">
        <v>2015</v>
      </c>
      <c r="L4" s="31">
        <v>2015</v>
      </c>
      <c r="M4" s="31">
        <v>2016</v>
      </c>
      <c r="N4" s="31">
        <v>2016</v>
      </c>
      <c r="O4" s="31">
        <v>2017</v>
      </c>
      <c r="P4" s="31">
        <v>2017</v>
      </c>
      <c r="Q4" s="31">
        <v>2018</v>
      </c>
      <c r="R4" s="31">
        <v>2018</v>
      </c>
      <c r="S4" s="31">
        <v>2019</v>
      </c>
      <c r="T4" s="31">
        <v>2019</v>
      </c>
      <c r="U4" s="31">
        <v>2020</v>
      </c>
      <c r="V4" s="31">
        <v>2020</v>
      </c>
      <c r="W4" s="31">
        <v>2021</v>
      </c>
      <c r="X4" s="31">
        <v>2021</v>
      </c>
      <c r="Y4" s="31">
        <v>2022</v>
      </c>
      <c r="Z4" s="31">
        <v>2022</v>
      </c>
      <c r="AA4" s="31">
        <v>2023</v>
      </c>
      <c r="AB4" s="31">
        <v>2023</v>
      </c>
      <c r="AC4" s="31">
        <v>2024</v>
      </c>
      <c r="AD4" s="31">
        <v>2024</v>
      </c>
    </row>
    <row r="5" spans="2:30" x14ac:dyDescent="0.2">
      <c r="B5" s="41"/>
      <c r="C5" s="11" t="s">
        <v>45</v>
      </c>
      <c r="D5" s="11" t="s">
        <v>46</v>
      </c>
      <c r="E5" s="11" t="s">
        <v>45</v>
      </c>
      <c r="F5" s="11" t="s">
        <v>46</v>
      </c>
      <c r="G5" s="11" t="s">
        <v>45</v>
      </c>
      <c r="H5" s="11" t="s">
        <v>46</v>
      </c>
      <c r="I5" s="11" t="s">
        <v>45</v>
      </c>
      <c r="J5" s="11" t="s">
        <v>46</v>
      </c>
      <c r="K5" s="11" t="s">
        <v>45</v>
      </c>
      <c r="L5" s="11" t="s">
        <v>46</v>
      </c>
      <c r="M5" s="11" t="s">
        <v>45</v>
      </c>
      <c r="N5" s="11" t="s">
        <v>46</v>
      </c>
      <c r="O5" s="11" t="s">
        <v>45</v>
      </c>
      <c r="P5" s="11" t="s">
        <v>46</v>
      </c>
      <c r="Q5" s="11" t="s">
        <v>45</v>
      </c>
      <c r="R5" s="11" t="s">
        <v>46</v>
      </c>
      <c r="S5" s="11" t="s">
        <v>45</v>
      </c>
      <c r="T5" s="11" t="s">
        <v>46</v>
      </c>
      <c r="U5" s="11" t="s">
        <v>45</v>
      </c>
      <c r="V5" s="11" t="s">
        <v>46</v>
      </c>
      <c r="W5" s="11" t="s">
        <v>45</v>
      </c>
      <c r="X5" s="11" t="s">
        <v>46</v>
      </c>
      <c r="Y5" s="11" t="s">
        <v>45</v>
      </c>
      <c r="Z5" s="11" t="s">
        <v>46</v>
      </c>
      <c r="AA5" s="11" t="s">
        <v>45</v>
      </c>
      <c r="AB5" s="11" t="s">
        <v>46</v>
      </c>
      <c r="AC5" s="11" t="s">
        <v>45</v>
      </c>
      <c r="AD5" s="11" t="s">
        <v>46</v>
      </c>
    </row>
    <row r="6" spans="2:30" x14ac:dyDescent="0.2">
      <c r="B6" s="32" t="s">
        <v>54</v>
      </c>
      <c r="C6" s="33"/>
      <c r="D6" s="34"/>
      <c r="E6" s="33"/>
      <c r="F6" s="34"/>
      <c r="G6" s="33"/>
      <c r="H6" s="34"/>
      <c r="I6" s="33"/>
      <c r="J6" s="34"/>
      <c r="K6" s="33"/>
      <c r="L6" s="34"/>
      <c r="M6" s="33"/>
      <c r="N6" s="34"/>
      <c r="O6" s="33"/>
      <c r="P6" s="34"/>
      <c r="Q6" s="33"/>
      <c r="R6" s="34"/>
      <c r="S6" s="33"/>
      <c r="T6" s="34"/>
      <c r="U6" s="33"/>
      <c r="V6" s="34"/>
      <c r="W6" s="33"/>
      <c r="X6" s="34"/>
      <c r="Y6" s="33"/>
      <c r="Z6" s="34"/>
      <c r="AA6" s="33"/>
      <c r="AB6" s="34"/>
      <c r="AC6" s="33"/>
      <c r="AD6" s="34"/>
    </row>
    <row r="7" spans="2:30" x14ac:dyDescent="0.2">
      <c r="B7" s="15" t="s">
        <v>54</v>
      </c>
      <c r="C7" s="16">
        <v>216</v>
      </c>
      <c r="D7" s="17" t="s">
        <v>55</v>
      </c>
      <c r="E7" s="16">
        <v>190</v>
      </c>
      <c r="F7" s="17" t="s">
        <v>55</v>
      </c>
      <c r="G7" s="16">
        <v>224</v>
      </c>
      <c r="H7" s="17" t="s">
        <v>55</v>
      </c>
      <c r="I7" s="16">
        <v>231</v>
      </c>
      <c r="J7" s="17" t="s">
        <v>55</v>
      </c>
      <c r="K7" s="16">
        <v>205</v>
      </c>
      <c r="L7" s="17" t="s">
        <v>55</v>
      </c>
      <c r="M7" s="16">
        <v>214</v>
      </c>
      <c r="N7" s="17" t="s">
        <v>55</v>
      </c>
      <c r="O7" s="16">
        <v>213</v>
      </c>
      <c r="P7" s="17" t="s">
        <v>55</v>
      </c>
      <c r="Q7" s="16">
        <v>173</v>
      </c>
      <c r="R7" s="17" t="s">
        <v>55</v>
      </c>
      <c r="S7" s="16">
        <v>207</v>
      </c>
      <c r="T7" s="17" t="s">
        <v>55</v>
      </c>
      <c r="U7" s="16">
        <v>175</v>
      </c>
      <c r="V7" s="17" t="s">
        <v>55</v>
      </c>
      <c r="W7" s="16">
        <v>162</v>
      </c>
      <c r="X7" s="17" t="s">
        <v>55</v>
      </c>
      <c r="Y7" s="16">
        <v>190</v>
      </c>
      <c r="Z7" s="17" t="s">
        <v>55</v>
      </c>
      <c r="AA7" s="16">
        <v>183</v>
      </c>
      <c r="AB7" s="17" t="s">
        <v>55</v>
      </c>
      <c r="AC7" s="16">
        <v>179</v>
      </c>
      <c r="AD7" s="17" t="s">
        <v>55</v>
      </c>
    </row>
    <row r="8" spans="2:30" x14ac:dyDescent="0.2">
      <c r="B8" s="32" t="s">
        <v>56</v>
      </c>
      <c r="C8" s="33"/>
      <c r="D8" s="34"/>
      <c r="E8" s="33"/>
      <c r="F8" s="34"/>
      <c r="G8" s="33"/>
      <c r="H8" s="34"/>
      <c r="I8" s="33"/>
      <c r="J8" s="34"/>
      <c r="K8" s="33"/>
      <c r="L8" s="34"/>
      <c r="M8" s="33"/>
      <c r="N8" s="34"/>
      <c r="O8" s="33"/>
      <c r="P8" s="34"/>
      <c r="Q8" s="33"/>
      <c r="R8" s="34"/>
      <c r="S8" s="33"/>
      <c r="T8" s="34"/>
      <c r="U8" s="33"/>
      <c r="V8" s="34"/>
      <c r="W8" s="33"/>
      <c r="X8" s="34"/>
      <c r="Y8" s="33"/>
      <c r="Z8" s="34"/>
      <c r="AA8" s="33"/>
      <c r="AB8" s="34"/>
      <c r="AC8" s="33"/>
      <c r="AD8" s="34"/>
    </row>
    <row r="9" spans="2:30" x14ac:dyDescent="0.2">
      <c r="B9" s="15" t="s">
        <v>42</v>
      </c>
      <c r="C9" s="16">
        <v>177</v>
      </c>
      <c r="D9" s="17" t="s">
        <v>64</v>
      </c>
      <c r="E9" s="16">
        <v>158</v>
      </c>
      <c r="F9" s="17" t="s">
        <v>64</v>
      </c>
      <c r="G9" s="16">
        <v>194</v>
      </c>
      <c r="H9" s="17" t="s">
        <v>64</v>
      </c>
      <c r="I9" s="16">
        <v>181</v>
      </c>
      <c r="J9" s="17" t="s">
        <v>64</v>
      </c>
      <c r="K9" s="16">
        <v>185</v>
      </c>
      <c r="L9" s="17" t="s">
        <v>64</v>
      </c>
      <c r="M9" s="16">
        <v>179</v>
      </c>
      <c r="N9" s="17" t="s">
        <v>64</v>
      </c>
      <c r="O9" s="16">
        <v>175</v>
      </c>
      <c r="P9" s="17" t="s">
        <v>64</v>
      </c>
      <c r="Q9" s="16">
        <v>153</v>
      </c>
      <c r="R9" s="17" t="s">
        <v>64</v>
      </c>
      <c r="S9" s="16">
        <v>172</v>
      </c>
      <c r="T9" s="17" t="s">
        <v>64</v>
      </c>
      <c r="U9" s="16">
        <v>147</v>
      </c>
      <c r="V9" s="17" t="s">
        <v>64</v>
      </c>
      <c r="W9" s="16">
        <v>134</v>
      </c>
      <c r="X9" s="17" t="s">
        <v>64</v>
      </c>
      <c r="Y9" s="16">
        <v>171</v>
      </c>
      <c r="Z9" s="17" t="s">
        <v>64</v>
      </c>
      <c r="AA9" s="16">
        <v>169</v>
      </c>
      <c r="AB9" s="17" t="s">
        <v>64</v>
      </c>
      <c r="AC9" s="16">
        <v>148</v>
      </c>
      <c r="AD9" s="17" t="s">
        <v>64</v>
      </c>
    </row>
    <row r="10" spans="2:30" x14ac:dyDescent="0.2">
      <c r="B10" s="12" t="s">
        <v>57</v>
      </c>
      <c r="C10" s="13">
        <v>7</v>
      </c>
      <c r="D10" s="14" t="s">
        <v>426</v>
      </c>
      <c r="E10" s="13">
        <v>3</v>
      </c>
      <c r="F10" s="14" t="s">
        <v>152</v>
      </c>
      <c r="G10" s="13">
        <v>2</v>
      </c>
      <c r="H10" s="14" t="s">
        <v>130</v>
      </c>
      <c r="I10" s="13">
        <v>4</v>
      </c>
      <c r="J10" s="14" t="s">
        <v>128</v>
      </c>
      <c r="K10" s="13">
        <v>3</v>
      </c>
      <c r="L10" s="14" t="s">
        <v>108</v>
      </c>
      <c r="M10" s="13">
        <v>5</v>
      </c>
      <c r="N10" s="14" t="s">
        <v>151</v>
      </c>
      <c r="O10" s="13">
        <v>0</v>
      </c>
      <c r="P10" s="14" t="s">
        <v>125</v>
      </c>
      <c r="Q10" s="13">
        <v>3</v>
      </c>
      <c r="R10" s="14" t="s">
        <v>69</v>
      </c>
      <c r="S10" s="13">
        <v>1</v>
      </c>
      <c r="T10" s="14" t="s">
        <v>120</v>
      </c>
      <c r="U10" s="13">
        <v>1</v>
      </c>
      <c r="V10" s="14" t="s">
        <v>137</v>
      </c>
      <c r="W10" s="13">
        <v>2</v>
      </c>
      <c r="X10" s="14" t="s">
        <v>148</v>
      </c>
      <c r="Y10" s="13">
        <v>2</v>
      </c>
      <c r="Z10" s="14" t="s">
        <v>111</v>
      </c>
      <c r="AA10" s="13">
        <v>1</v>
      </c>
      <c r="AB10" s="14" t="s">
        <v>120</v>
      </c>
      <c r="AC10" s="13">
        <v>3</v>
      </c>
      <c r="AD10" s="14" t="s">
        <v>69</v>
      </c>
    </row>
    <row r="11" spans="2:30" x14ac:dyDescent="0.2">
      <c r="B11" s="12" t="s">
        <v>58</v>
      </c>
      <c r="C11" s="13">
        <v>0</v>
      </c>
      <c r="D11" s="14" t="s">
        <v>125</v>
      </c>
      <c r="E11" s="13">
        <v>2</v>
      </c>
      <c r="F11" s="14" t="s">
        <v>174</v>
      </c>
      <c r="G11" s="13">
        <v>0</v>
      </c>
      <c r="H11" s="14" t="s">
        <v>125</v>
      </c>
      <c r="I11" s="13">
        <v>0</v>
      </c>
      <c r="J11" s="14" t="s">
        <v>125</v>
      </c>
      <c r="K11" s="13">
        <v>0</v>
      </c>
      <c r="L11" s="14" t="s">
        <v>125</v>
      </c>
      <c r="M11" s="13">
        <v>0</v>
      </c>
      <c r="N11" s="14" t="s">
        <v>125</v>
      </c>
      <c r="O11" s="13">
        <v>1</v>
      </c>
      <c r="P11" s="14" t="s">
        <v>120</v>
      </c>
      <c r="Q11" s="13">
        <v>0</v>
      </c>
      <c r="R11" s="14" t="s">
        <v>125</v>
      </c>
      <c r="S11" s="13">
        <v>0</v>
      </c>
      <c r="T11" s="14" t="s">
        <v>125</v>
      </c>
      <c r="U11" s="13">
        <v>0</v>
      </c>
      <c r="V11" s="14" t="s">
        <v>125</v>
      </c>
      <c r="W11" s="13">
        <v>0</v>
      </c>
      <c r="X11" s="14" t="s">
        <v>125</v>
      </c>
      <c r="Y11" s="13">
        <v>0</v>
      </c>
      <c r="Z11" s="14" t="s">
        <v>125</v>
      </c>
      <c r="AA11" s="13">
        <v>0</v>
      </c>
      <c r="AB11" s="14" t="s">
        <v>125</v>
      </c>
      <c r="AC11" s="13">
        <v>1</v>
      </c>
      <c r="AD11" s="14" t="s">
        <v>137</v>
      </c>
    </row>
    <row r="12" spans="2:30" x14ac:dyDescent="0.2">
      <c r="B12" s="12" t="s">
        <v>59</v>
      </c>
      <c r="C12" s="13">
        <v>83</v>
      </c>
      <c r="D12" s="14" t="s">
        <v>443</v>
      </c>
      <c r="E12" s="13">
        <v>96</v>
      </c>
      <c r="F12" s="14" t="s">
        <v>446</v>
      </c>
      <c r="G12" s="13">
        <v>99</v>
      </c>
      <c r="H12" s="14" t="s">
        <v>448</v>
      </c>
      <c r="I12" s="13">
        <v>91</v>
      </c>
      <c r="J12" s="14" t="s">
        <v>451</v>
      </c>
      <c r="K12" s="13">
        <v>91</v>
      </c>
      <c r="L12" s="14" t="s">
        <v>453</v>
      </c>
      <c r="M12" s="13">
        <v>89</v>
      </c>
      <c r="N12" s="14" t="s">
        <v>455</v>
      </c>
      <c r="O12" s="13">
        <v>73</v>
      </c>
      <c r="P12" s="14" t="s">
        <v>456</v>
      </c>
      <c r="Q12" s="13">
        <v>62</v>
      </c>
      <c r="R12" s="14" t="s">
        <v>459</v>
      </c>
      <c r="S12" s="13">
        <v>70</v>
      </c>
      <c r="T12" s="14" t="s">
        <v>461</v>
      </c>
      <c r="U12" s="13">
        <v>61</v>
      </c>
      <c r="V12" s="14" t="s">
        <v>463</v>
      </c>
      <c r="W12" s="13">
        <v>48</v>
      </c>
      <c r="X12" s="14" t="s">
        <v>465</v>
      </c>
      <c r="Y12" s="13">
        <v>70</v>
      </c>
      <c r="Z12" s="14" t="s">
        <v>468</v>
      </c>
      <c r="AA12" s="13">
        <v>68</v>
      </c>
      <c r="AB12" s="14" t="s">
        <v>472</v>
      </c>
      <c r="AC12" s="13">
        <v>69</v>
      </c>
      <c r="AD12" s="14" t="s">
        <v>228</v>
      </c>
    </row>
    <row r="13" spans="2:30" x14ac:dyDescent="0.2">
      <c r="B13" s="12" t="s">
        <v>60</v>
      </c>
      <c r="C13" s="13">
        <v>22</v>
      </c>
      <c r="D13" s="14" t="s">
        <v>229</v>
      </c>
      <c r="E13" s="13">
        <v>19</v>
      </c>
      <c r="F13" s="14" t="s">
        <v>447</v>
      </c>
      <c r="G13" s="13">
        <v>30</v>
      </c>
      <c r="H13" s="14" t="s">
        <v>449</v>
      </c>
      <c r="I13" s="13">
        <v>36</v>
      </c>
      <c r="J13" s="14" t="s">
        <v>452</v>
      </c>
      <c r="K13" s="13">
        <v>59</v>
      </c>
      <c r="L13" s="14" t="s">
        <v>454</v>
      </c>
      <c r="M13" s="13">
        <v>43</v>
      </c>
      <c r="N13" s="14" t="s">
        <v>192</v>
      </c>
      <c r="O13" s="13">
        <v>49</v>
      </c>
      <c r="P13" s="14" t="s">
        <v>457</v>
      </c>
      <c r="Q13" s="13">
        <v>33</v>
      </c>
      <c r="R13" s="14" t="s">
        <v>139</v>
      </c>
      <c r="S13" s="13">
        <v>61</v>
      </c>
      <c r="T13" s="14" t="s">
        <v>462</v>
      </c>
      <c r="U13" s="13">
        <v>50</v>
      </c>
      <c r="V13" s="14" t="s">
        <v>464</v>
      </c>
      <c r="W13" s="13">
        <v>52</v>
      </c>
      <c r="X13" s="14" t="s">
        <v>466</v>
      </c>
      <c r="Y13" s="13">
        <v>45</v>
      </c>
      <c r="Z13" s="14" t="s">
        <v>469</v>
      </c>
      <c r="AA13" s="13">
        <v>67</v>
      </c>
      <c r="AB13" s="14" t="s">
        <v>473</v>
      </c>
      <c r="AC13" s="13">
        <v>50</v>
      </c>
      <c r="AD13" s="14" t="s">
        <v>475</v>
      </c>
    </row>
    <row r="14" spans="2:30" x14ac:dyDescent="0.2">
      <c r="B14" s="12" t="s">
        <v>441</v>
      </c>
      <c r="C14" s="13">
        <v>32</v>
      </c>
      <c r="D14" s="14" t="s">
        <v>444</v>
      </c>
      <c r="E14" s="13">
        <v>20</v>
      </c>
      <c r="F14" s="14" t="s">
        <v>185</v>
      </c>
      <c r="G14" s="13">
        <v>44</v>
      </c>
      <c r="H14" s="14" t="s">
        <v>169</v>
      </c>
      <c r="I14" s="13">
        <v>28</v>
      </c>
      <c r="J14" s="14" t="s">
        <v>449</v>
      </c>
      <c r="K14" s="13">
        <v>20</v>
      </c>
      <c r="L14" s="14" t="s">
        <v>266</v>
      </c>
      <c r="M14" s="13">
        <v>23</v>
      </c>
      <c r="N14" s="14" t="s">
        <v>68</v>
      </c>
      <c r="O14" s="13">
        <v>22</v>
      </c>
      <c r="P14" s="14" t="s">
        <v>225</v>
      </c>
      <c r="Q14" s="13">
        <v>41</v>
      </c>
      <c r="R14" s="14" t="s">
        <v>460</v>
      </c>
      <c r="S14" s="13">
        <v>28</v>
      </c>
      <c r="T14" s="14" t="s">
        <v>396</v>
      </c>
      <c r="U14" s="13">
        <v>20</v>
      </c>
      <c r="V14" s="14" t="s">
        <v>247</v>
      </c>
      <c r="W14" s="13">
        <v>20</v>
      </c>
      <c r="X14" s="14" t="s">
        <v>467</v>
      </c>
      <c r="Y14" s="13">
        <v>40</v>
      </c>
      <c r="Z14" s="14" t="s">
        <v>470</v>
      </c>
      <c r="AA14" s="13">
        <v>19</v>
      </c>
      <c r="AB14" s="14" t="s">
        <v>474</v>
      </c>
      <c r="AC14" s="13">
        <v>16</v>
      </c>
      <c r="AD14" s="14" t="s">
        <v>266</v>
      </c>
    </row>
    <row r="15" spans="2:30" x14ac:dyDescent="0.2">
      <c r="B15" s="12" t="s">
        <v>442</v>
      </c>
      <c r="C15" s="13">
        <v>27</v>
      </c>
      <c r="D15" s="14" t="s">
        <v>445</v>
      </c>
      <c r="E15" s="13">
        <v>13</v>
      </c>
      <c r="F15" s="14" t="s">
        <v>420</v>
      </c>
      <c r="G15" s="13">
        <v>15</v>
      </c>
      <c r="H15" s="14" t="s">
        <v>450</v>
      </c>
      <c r="I15" s="13">
        <v>16</v>
      </c>
      <c r="J15" s="14" t="s">
        <v>207</v>
      </c>
      <c r="K15" s="13">
        <v>8</v>
      </c>
      <c r="L15" s="14" t="s">
        <v>212</v>
      </c>
      <c r="M15" s="13">
        <v>9</v>
      </c>
      <c r="N15" s="14" t="s">
        <v>428</v>
      </c>
      <c r="O15" s="13">
        <v>21</v>
      </c>
      <c r="P15" s="14" t="s">
        <v>447</v>
      </c>
      <c r="Q15" s="13">
        <v>11</v>
      </c>
      <c r="R15" s="14" t="s">
        <v>261</v>
      </c>
      <c r="S15" s="13">
        <v>7</v>
      </c>
      <c r="T15" s="14" t="s">
        <v>141</v>
      </c>
      <c r="U15" s="13">
        <v>9</v>
      </c>
      <c r="V15" s="14" t="s">
        <v>438</v>
      </c>
      <c r="W15" s="13">
        <v>6</v>
      </c>
      <c r="X15" s="14" t="s">
        <v>221</v>
      </c>
      <c r="Y15" s="13">
        <v>9</v>
      </c>
      <c r="Z15" s="14" t="s">
        <v>471</v>
      </c>
      <c r="AA15" s="13">
        <v>5</v>
      </c>
      <c r="AB15" s="14" t="s">
        <v>161</v>
      </c>
      <c r="AC15" s="13">
        <v>4</v>
      </c>
      <c r="AD15" s="14" t="s">
        <v>115</v>
      </c>
    </row>
    <row r="16" spans="2:30" x14ac:dyDescent="0.2">
      <c r="B16" s="12" t="s">
        <v>63</v>
      </c>
      <c r="C16" s="13">
        <v>6</v>
      </c>
      <c r="D16" s="14" t="s">
        <v>99</v>
      </c>
      <c r="E16" s="13">
        <v>5</v>
      </c>
      <c r="F16" s="14" t="s">
        <v>126</v>
      </c>
      <c r="G16" s="13">
        <v>4</v>
      </c>
      <c r="H16" s="14" t="s">
        <v>142</v>
      </c>
      <c r="I16" s="13">
        <v>6</v>
      </c>
      <c r="J16" s="14" t="s">
        <v>179</v>
      </c>
      <c r="K16" s="13">
        <v>4</v>
      </c>
      <c r="L16" s="14" t="s">
        <v>128</v>
      </c>
      <c r="M16" s="13">
        <v>10</v>
      </c>
      <c r="N16" s="14" t="s">
        <v>360</v>
      </c>
      <c r="O16" s="13">
        <v>9</v>
      </c>
      <c r="P16" s="14" t="s">
        <v>458</v>
      </c>
      <c r="Q16" s="13">
        <v>3</v>
      </c>
      <c r="R16" s="14" t="s">
        <v>69</v>
      </c>
      <c r="S16" s="13">
        <v>5</v>
      </c>
      <c r="T16" s="14" t="s">
        <v>109</v>
      </c>
      <c r="U16" s="13">
        <v>6</v>
      </c>
      <c r="V16" s="14" t="s">
        <v>141</v>
      </c>
      <c r="W16" s="13">
        <v>6</v>
      </c>
      <c r="X16" s="14" t="s">
        <v>221</v>
      </c>
      <c r="Y16" s="13">
        <v>5</v>
      </c>
      <c r="Z16" s="14" t="s">
        <v>109</v>
      </c>
      <c r="AA16" s="13">
        <v>9</v>
      </c>
      <c r="AB16" s="14" t="s">
        <v>471</v>
      </c>
      <c r="AC16" s="13">
        <v>5</v>
      </c>
      <c r="AD16" s="14" t="s">
        <v>99</v>
      </c>
    </row>
    <row r="17" spans="2:30" x14ac:dyDescent="0.2">
      <c r="B17" s="32" t="s">
        <v>72</v>
      </c>
      <c r="C17" s="33"/>
      <c r="D17" s="34"/>
      <c r="E17" s="33"/>
      <c r="F17" s="34"/>
      <c r="G17" s="33"/>
      <c r="H17" s="34"/>
      <c r="I17" s="33"/>
      <c r="J17" s="34"/>
      <c r="K17" s="33"/>
      <c r="L17" s="34"/>
      <c r="M17" s="33"/>
      <c r="N17" s="34"/>
      <c r="O17" s="33"/>
      <c r="P17" s="34"/>
      <c r="Q17" s="33"/>
      <c r="R17" s="34"/>
      <c r="S17" s="33"/>
      <c r="T17" s="34"/>
      <c r="U17" s="33"/>
      <c r="V17" s="34"/>
      <c r="W17" s="33"/>
      <c r="X17" s="34"/>
      <c r="Y17" s="33"/>
      <c r="Z17" s="34"/>
      <c r="AA17" s="33"/>
      <c r="AB17" s="34"/>
      <c r="AC17" s="33"/>
      <c r="AD17" s="34"/>
    </row>
    <row r="18" spans="2:30" x14ac:dyDescent="0.2">
      <c r="B18" s="15" t="s">
        <v>42</v>
      </c>
      <c r="C18" s="16">
        <v>39</v>
      </c>
      <c r="D18" s="17" t="s">
        <v>64</v>
      </c>
      <c r="E18" s="16">
        <v>32</v>
      </c>
      <c r="F18" s="17" t="s">
        <v>64</v>
      </c>
      <c r="G18" s="16">
        <v>30</v>
      </c>
      <c r="H18" s="17" t="s">
        <v>64</v>
      </c>
      <c r="I18" s="16">
        <v>50</v>
      </c>
      <c r="J18" s="17" t="s">
        <v>64</v>
      </c>
      <c r="K18" s="16">
        <v>20</v>
      </c>
      <c r="L18" s="17" t="s">
        <v>64</v>
      </c>
      <c r="M18" s="16">
        <v>35</v>
      </c>
      <c r="N18" s="17" t="s">
        <v>64</v>
      </c>
      <c r="O18" s="16">
        <v>38</v>
      </c>
      <c r="P18" s="17" t="s">
        <v>64</v>
      </c>
      <c r="Q18" s="16">
        <v>20</v>
      </c>
      <c r="R18" s="17" t="s">
        <v>64</v>
      </c>
      <c r="S18" s="16">
        <v>35</v>
      </c>
      <c r="T18" s="17" t="s">
        <v>64</v>
      </c>
      <c r="U18" s="16">
        <v>28</v>
      </c>
      <c r="V18" s="17" t="s">
        <v>64</v>
      </c>
      <c r="W18" s="16">
        <v>28</v>
      </c>
      <c r="X18" s="17" t="s">
        <v>64</v>
      </c>
      <c r="Y18" s="16">
        <v>19</v>
      </c>
      <c r="Z18" s="17" t="s">
        <v>64</v>
      </c>
      <c r="AA18" s="16">
        <v>14</v>
      </c>
      <c r="AB18" s="17" t="s">
        <v>64</v>
      </c>
      <c r="AC18" s="16">
        <v>31</v>
      </c>
      <c r="AD18" s="17" t="s">
        <v>64</v>
      </c>
    </row>
    <row r="19" spans="2:30" x14ac:dyDescent="0.2">
      <c r="B19" s="12" t="s">
        <v>476</v>
      </c>
      <c r="C19" s="13">
        <v>30</v>
      </c>
      <c r="D19" s="14" t="s">
        <v>478</v>
      </c>
      <c r="E19" s="13">
        <v>7</v>
      </c>
      <c r="F19" s="14" t="s">
        <v>175</v>
      </c>
      <c r="G19" s="13">
        <v>12</v>
      </c>
      <c r="H19" s="14" t="s">
        <v>480</v>
      </c>
      <c r="I19" s="13">
        <v>31</v>
      </c>
      <c r="J19" s="14" t="s">
        <v>482</v>
      </c>
      <c r="K19" s="13">
        <v>2</v>
      </c>
      <c r="L19" s="14" t="s">
        <v>484</v>
      </c>
      <c r="M19" s="13">
        <v>11</v>
      </c>
      <c r="N19" s="14" t="s">
        <v>486</v>
      </c>
      <c r="O19" s="13">
        <v>14</v>
      </c>
      <c r="P19" s="14" t="s">
        <v>487</v>
      </c>
      <c r="Q19" s="13">
        <v>9</v>
      </c>
      <c r="R19" s="14" t="s">
        <v>239</v>
      </c>
      <c r="S19" s="13">
        <v>15</v>
      </c>
      <c r="T19" s="14" t="s">
        <v>490</v>
      </c>
      <c r="U19" s="13">
        <v>6</v>
      </c>
      <c r="V19" s="14" t="s">
        <v>492</v>
      </c>
      <c r="W19" s="13">
        <v>11</v>
      </c>
      <c r="X19" s="14" t="s">
        <v>493</v>
      </c>
      <c r="Y19" s="13">
        <v>5</v>
      </c>
      <c r="Z19" s="14" t="s">
        <v>469</v>
      </c>
      <c r="AA19" s="13">
        <v>8</v>
      </c>
      <c r="AB19" s="14" t="s">
        <v>491</v>
      </c>
      <c r="AC19" s="13">
        <v>14</v>
      </c>
      <c r="AD19" s="14" t="s">
        <v>495</v>
      </c>
    </row>
    <row r="20" spans="2:30" x14ac:dyDescent="0.2">
      <c r="B20" s="21" t="s">
        <v>477</v>
      </c>
      <c r="C20" s="22">
        <v>9</v>
      </c>
      <c r="D20" s="23" t="s">
        <v>430</v>
      </c>
      <c r="E20" s="22">
        <v>25</v>
      </c>
      <c r="F20" s="23" t="s">
        <v>479</v>
      </c>
      <c r="G20" s="22">
        <v>18</v>
      </c>
      <c r="H20" s="23" t="s">
        <v>481</v>
      </c>
      <c r="I20" s="22">
        <v>19</v>
      </c>
      <c r="J20" s="23" t="s">
        <v>483</v>
      </c>
      <c r="K20" s="22">
        <v>18</v>
      </c>
      <c r="L20" s="23" t="s">
        <v>485</v>
      </c>
      <c r="M20" s="22">
        <v>24</v>
      </c>
      <c r="N20" s="23" t="s">
        <v>318</v>
      </c>
      <c r="O20" s="22">
        <v>24</v>
      </c>
      <c r="P20" s="23" t="s">
        <v>488</v>
      </c>
      <c r="Q20" s="22">
        <v>11</v>
      </c>
      <c r="R20" s="23" t="s">
        <v>489</v>
      </c>
      <c r="S20" s="22">
        <v>20</v>
      </c>
      <c r="T20" s="23" t="s">
        <v>491</v>
      </c>
      <c r="U20" s="22">
        <v>22</v>
      </c>
      <c r="V20" s="23" t="s">
        <v>296</v>
      </c>
      <c r="W20" s="22">
        <v>17</v>
      </c>
      <c r="X20" s="23" t="s">
        <v>351</v>
      </c>
      <c r="Y20" s="22">
        <v>14</v>
      </c>
      <c r="Z20" s="23" t="s">
        <v>494</v>
      </c>
      <c r="AA20" s="22">
        <v>6</v>
      </c>
      <c r="AB20" s="23" t="s">
        <v>490</v>
      </c>
      <c r="AC20" s="22">
        <v>17</v>
      </c>
      <c r="AD20" s="23" t="s">
        <v>496</v>
      </c>
    </row>
    <row r="22" spans="2:30" x14ac:dyDescent="0.2">
      <c r="B22" s="35" t="s">
        <v>74</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sheetData>
  <mergeCells count="19">
    <mergeCell ref="B8:AD8"/>
    <mergeCell ref="B17:AD17"/>
    <mergeCell ref="B22:AD22"/>
    <mergeCell ref="B4:B5"/>
    <mergeCell ref="W4:X4"/>
    <mergeCell ref="Y4:Z4"/>
    <mergeCell ref="AA4:AB4"/>
    <mergeCell ref="AC4:AD4"/>
    <mergeCell ref="B6:AD6"/>
    <mergeCell ref="M4:N4"/>
    <mergeCell ref="O4:P4"/>
    <mergeCell ref="Q4:R4"/>
    <mergeCell ref="S4:T4"/>
    <mergeCell ref="U4:V4"/>
    <mergeCell ref="C4:D4"/>
    <mergeCell ref="E4:F4"/>
    <mergeCell ref="G4:H4"/>
    <mergeCell ref="I4:J4"/>
    <mergeCell ref="K4:L4"/>
  </mergeCells>
  <pageMargins left="0.7" right="0.7" top="0.75" bottom="0.75" header="0.3" footer="0.3"/>
  <pageSetup paperSize="9" scale="50" fitToWidth="0" fitToHeight="0" orientation="landscape"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A81F"/>
  </sheetPr>
  <dimension ref="B1:H20"/>
  <sheetViews>
    <sheetView showGridLines="0" workbookViewId="0"/>
  </sheetViews>
  <sheetFormatPr baseColWidth="10" defaultRowHeight="12.75" x14ac:dyDescent="0.2"/>
  <cols>
    <col min="1" max="1" width="2.5703125" customWidth="1"/>
    <col min="2" max="2" width="41.28515625" customWidth="1"/>
    <col min="3" max="8" width="11.140625" customWidth="1"/>
  </cols>
  <sheetData>
    <row r="1" spans="2:8" ht="18" x14ac:dyDescent="0.25">
      <c r="B1" s="3" t="s">
        <v>15</v>
      </c>
    </row>
    <row r="4" spans="2:8" x14ac:dyDescent="0.2">
      <c r="B4" s="40" t="s">
        <v>41</v>
      </c>
      <c r="C4" s="31">
        <v>2012</v>
      </c>
      <c r="D4" s="31">
        <v>2012</v>
      </c>
      <c r="E4" s="31">
        <v>2013</v>
      </c>
      <c r="F4" s="31">
        <v>2013</v>
      </c>
      <c r="G4" s="31">
        <v>2014</v>
      </c>
      <c r="H4" s="31">
        <v>2014</v>
      </c>
    </row>
    <row r="5" spans="2:8" x14ac:dyDescent="0.2">
      <c r="B5" s="41"/>
      <c r="C5" s="11" t="s">
        <v>45</v>
      </c>
      <c r="D5" s="11" t="s">
        <v>46</v>
      </c>
      <c r="E5" s="11" t="s">
        <v>45</v>
      </c>
      <c r="F5" s="11" t="s">
        <v>46</v>
      </c>
      <c r="G5" s="11" t="s">
        <v>45</v>
      </c>
      <c r="H5" s="11" t="s">
        <v>46</v>
      </c>
    </row>
    <row r="6" spans="2:8" x14ac:dyDescent="0.2">
      <c r="B6" s="32" t="s">
        <v>54</v>
      </c>
      <c r="C6" s="33"/>
      <c r="D6" s="34"/>
      <c r="E6" s="33"/>
      <c r="F6" s="34"/>
      <c r="G6" s="33"/>
      <c r="H6" s="34"/>
    </row>
    <row r="7" spans="2:8" x14ac:dyDescent="0.2">
      <c r="B7" s="15" t="s">
        <v>54</v>
      </c>
      <c r="C7" s="16">
        <v>79</v>
      </c>
      <c r="D7" s="17" t="s">
        <v>55</v>
      </c>
      <c r="E7" s="16">
        <v>94</v>
      </c>
      <c r="F7" s="17" t="s">
        <v>55</v>
      </c>
      <c r="G7" s="16">
        <v>87</v>
      </c>
      <c r="H7" s="17" t="s">
        <v>55</v>
      </c>
    </row>
    <row r="8" spans="2:8" x14ac:dyDescent="0.2">
      <c r="B8" s="32" t="s">
        <v>56</v>
      </c>
      <c r="C8" s="33"/>
      <c r="D8" s="34"/>
      <c r="E8" s="33"/>
      <c r="F8" s="34"/>
      <c r="G8" s="33"/>
      <c r="H8" s="34"/>
    </row>
    <row r="9" spans="2:8" x14ac:dyDescent="0.2">
      <c r="B9" s="15" t="s">
        <v>42</v>
      </c>
      <c r="C9" s="16">
        <v>77</v>
      </c>
      <c r="D9" s="17" t="s">
        <v>64</v>
      </c>
      <c r="E9" s="16">
        <v>93</v>
      </c>
      <c r="F9" s="17" t="s">
        <v>64</v>
      </c>
      <c r="G9" s="16">
        <v>84</v>
      </c>
      <c r="H9" s="17" t="s">
        <v>64</v>
      </c>
    </row>
    <row r="10" spans="2:8" x14ac:dyDescent="0.2">
      <c r="B10" s="12" t="s">
        <v>57</v>
      </c>
      <c r="C10" s="13">
        <v>3</v>
      </c>
      <c r="D10" s="14" t="s">
        <v>181</v>
      </c>
      <c r="E10" s="13">
        <v>1</v>
      </c>
      <c r="F10" s="14" t="s">
        <v>129</v>
      </c>
      <c r="G10" s="13">
        <v>19</v>
      </c>
      <c r="H10" s="14" t="s">
        <v>501</v>
      </c>
    </row>
    <row r="11" spans="2:8" x14ac:dyDescent="0.2">
      <c r="B11" s="12" t="s">
        <v>58</v>
      </c>
      <c r="C11" s="13">
        <v>1</v>
      </c>
      <c r="D11" s="14" t="s">
        <v>174</v>
      </c>
      <c r="E11" s="13">
        <v>9</v>
      </c>
      <c r="F11" s="14" t="s">
        <v>160</v>
      </c>
      <c r="G11" s="13">
        <v>2</v>
      </c>
      <c r="H11" s="14" t="s">
        <v>110</v>
      </c>
    </row>
    <row r="12" spans="2:8" x14ac:dyDescent="0.2">
      <c r="B12" s="12" t="s">
        <v>59</v>
      </c>
      <c r="C12" s="13">
        <v>46</v>
      </c>
      <c r="D12" s="14" t="s">
        <v>497</v>
      </c>
      <c r="E12" s="13">
        <v>52</v>
      </c>
      <c r="F12" s="14" t="s">
        <v>499</v>
      </c>
      <c r="G12" s="13">
        <v>38</v>
      </c>
      <c r="H12" s="14" t="s">
        <v>495</v>
      </c>
    </row>
    <row r="13" spans="2:8" x14ac:dyDescent="0.2">
      <c r="B13" s="12" t="s">
        <v>60</v>
      </c>
      <c r="C13" s="13">
        <v>22</v>
      </c>
      <c r="D13" s="14" t="s">
        <v>498</v>
      </c>
      <c r="E13" s="13">
        <v>29</v>
      </c>
      <c r="F13" s="14" t="s">
        <v>500</v>
      </c>
      <c r="G13" s="13">
        <v>18</v>
      </c>
      <c r="H13" s="14" t="s">
        <v>492</v>
      </c>
    </row>
    <row r="14" spans="2:8" x14ac:dyDescent="0.2">
      <c r="B14" s="12" t="s">
        <v>61</v>
      </c>
      <c r="C14" s="13">
        <v>2</v>
      </c>
      <c r="D14" s="14" t="s">
        <v>66</v>
      </c>
      <c r="E14" s="13">
        <v>1</v>
      </c>
      <c r="F14" s="14" t="s">
        <v>129</v>
      </c>
      <c r="G14" s="13">
        <v>4</v>
      </c>
      <c r="H14" s="14" t="s">
        <v>361</v>
      </c>
    </row>
    <row r="15" spans="2:8" x14ac:dyDescent="0.2">
      <c r="B15" s="12" t="s">
        <v>63</v>
      </c>
      <c r="C15" s="13">
        <v>3</v>
      </c>
      <c r="D15" s="14" t="s">
        <v>181</v>
      </c>
      <c r="E15" s="13">
        <v>1</v>
      </c>
      <c r="F15" s="14" t="s">
        <v>129</v>
      </c>
      <c r="G15" s="13">
        <v>3</v>
      </c>
      <c r="H15" s="14" t="s">
        <v>114</v>
      </c>
    </row>
    <row r="16" spans="2:8" x14ac:dyDescent="0.2">
      <c r="B16" s="32" t="s">
        <v>72</v>
      </c>
      <c r="C16" s="33"/>
      <c r="D16" s="34"/>
      <c r="E16" s="33"/>
      <c r="F16" s="34"/>
      <c r="G16" s="33"/>
      <c r="H16" s="34"/>
    </row>
    <row r="17" spans="2:8" x14ac:dyDescent="0.2">
      <c r="B17" s="18" t="s">
        <v>42</v>
      </c>
      <c r="C17" s="19">
        <v>2</v>
      </c>
      <c r="D17" s="20" t="s">
        <v>55</v>
      </c>
      <c r="E17" s="19">
        <v>1</v>
      </c>
      <c r="F17" s="20" t="s">
        <v>55</v>
      </c>
      <c r="G17" s="19">
        <v>3</v>
      </c>
      <c r="H17" s="20" t="s">
        <v>55</v>
      </c>
    </row>
    <row r="19" spans="2:8" x14ac:dyDescent="0.2">
      <c r="B19" s="35" t="s">
        <v>502</v>
      </c>
      <c r="C19" s="36"/>
      <c r="D19" s="36"/>
      <c r="E19" s="36"/>
      <c r="F19" s="36"/>
      <c r="G19" s="36"/>
      <c r="H19" s="36"/>
    </row>
    <row r="20" spans="2:8" x14ac:dyDescent="0.2">
      <c r="B20" s="35" t="s">
        <v>74</v>
      </c>
      <c r="C20" s="36"/>
      <c r="D20" s="36"/>
      <c r="E20" s="36"/>
      <c r="F20" s="36"/>
      <c r="G20" s="36"/>
      <c r="H20" s="36"/>
    </row>
  </sheetData>
  <mergeCells count="9">
    <mergeCell ref="B16:H16"/>
    <mergeCell ref="B19:H19"/>
    <mergeCell ref="B20:H20"/>
    <mergeCell ref="B4:B5"/>
    <mergeCell ref="C4:D4"/>
    <mergeCell ref="E4:F4"/>
    <mergeCell ref="G4:H4"/>
    <mergeCell ref="B6:H6"/>
    <mergeCell ref="B8:H8"/>
  </mergeCells>
  <pageMargins left="0.7" right="0.7" top="0.75" bottom="0.75" header="0.3" footer="0.3"/>
  <pageSetup paperSize="9" scale="50" fitToWidth="0"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E562"/>
  </sheetPr>
  <dimension ref="B1:B38"/>
  <sheetViews>
    <sheetView showGridLines="0" workbookViewId="0"/>
  </sheetViews>
  <sheetFormatPr baseColWidth="10" defaultRowHeight="12.75" x14ac:dyDescent="0.2"/>
  <cols>
    <col min="1" max="1" width="2.5703125" customWidth="1"/>
    <col min="2" max="2" width="100.7109375" customWidth="1"/>
  </cols>
  <sheetData>
    <row r="1" spans="2:2" ht="18" x14ac:dyDescent="0.25">
      <c r="B1" s="3" t="s">
        <v>16</v>
      </c>
    </row>
    <row r="4" spans="2:2" ht="114.75" x14ac:dyDescent="0.2">
      <c r="B4" s="9" t="s">
        <v>17</v>
      </c>
    </row>
    <row r="5" spans="2:2" x14ac:dyDescent="0.2">
      <c r="B5" s="9" t="s">
        <v>2</v>
      </c>
    </row>
    <row r="6" spans="2:2" x14ac:dyDescent="0.2">
      <c r="B6" s="9" t="s">
        <v>18</v>
      </c>
    </row>
    <row r="7" spans="2:2" ht="229.5" x14ac:dyDescent="0.2">
      <c r="B7" s="9" t="s">
        <v>19</v>
      </c>
    </row>
    <row r="8" spans="2:2" x14ac:dyDescent="0.2">
      <c r="B8" s="9" t="s">
        <v>2</v>
      </c>
    </row>
    <row r="9" spans="2:2" x14ac:dyDescent="0.2">
      <c r="B9" s="9" t="s">
        <v>20</v>
      </c>
    </row>
    <row r="10" spans="2:2" ht="25.5" x14ac:dyDescent="0.2">
      <c r="B10" s="9" t="s">
        <v>21</v>
      </c>
    </row>
    <row r="11" spans="2:2" x14ac:dyDescent="0.2">
      <c r="B11" s="9" t="s">
        <v>2</v>
      </c>
    </row>
    <row r="12" spans="2:2" x14ac:dyDescent="0.2">
      <c r="B12" s="9" t="s">
        <v>22</v>
      </c>
    </row>
    <row r="13" spans="2:2" ht="51" x14ac:dyDescent="0.2">
      <c r="B13" s="9" t="s">
        <v>23</v>
      </c>
    </row>
    <row r="14" spans="2:2" x14ac:dyDescent="0.2">
      <c r="B14" s="9" t="s">
        <v>2</v>
      </c>
    </row>
    <row r="15" spans="2:2" x14ac:dyDescent="0.2">
      <c r="B15" s="9" t="s">
        <v>24</v>
      </c>
    </row>
    <row r="16" spans="2:2" ht="63.75" x14ac:dyDescent="0.2">
      <c r="B16" s="9" t="s">
        <v>25</v>
      </c>
    </row>
    <row r="17" spans="2:2" x14ac:dyDescent="0.2">
      <c r="B17" s="9" t="s">
        <v>2</v>
      </c>
    </row>
    <row r="18" spans="2:2" x14ac:dyDescent="0.2">
      <c r="B18" s="9" t="s">
        <v>26</v>
      </c>
    </row>
    <row r="19" spans="2:2" ht="102" x14ac:dyDescent="0.2">
      <c r="B19" s="9" t="s">
        <v>27</v>
      </c>
    </row>
    <row r="20" spans="2:2" x14ac:dyDescent="0.2">
      <c r="B20" s="9" t="s">
        <v>2</v>
      </c>
    </row>
    <row r="21" spans="2:2" x14ac:dyDescent="0.2">
      <c r="B21" s="9" t="s">
        <v>28</v>
      </c>
    </row>
    <row r="22" spans="2:2" ht="127.5" x14ac:dyDescent="0.2">
      <c r="B22" s="9" t="s">
        <v>29</v>
      </c>
    </row>
    <row r="23" spans="2:2" x14ac:dyDescent="0.2">
      <c r="B23" s="9" t="s">
        <v>2</v>
      </c>
    </row>
    <row r="24" spans="2:2" x14ac:dyDescent="0.2">
      <c r="B24" s="9" t="s">
        <v>30</v>
      </c>
    </row>
    <row r="25" spans="2:2" ht="38.25" x14ac:dyDescent="0.2">
      <c r="B25" s="9" t="s">
        <v>31</v>
      </c>
    </row>
    <row r="26" spans="2:2" x14ac:dyDescent="0.2">
      <c r="B26" s="9" t="s">
        <v>2</v>
      </c>
    </row>
    <row r="27" spans="2:2" x14ac:dyDescent="0.2">
      <c r="B27" s="9" t="s">
        <v>32</v>
      </c>
    </row>
    <row r="28" spans="2:2" ht="76.5" x14ac:dyDescent="0.2">
      <c r="B28" s="9" t="s">
        <v>33</v>
      </c>
    </row>
    <row r="29" spans="2:2" x14ac:dyDescent="0.2">
      <c r="B29" s="9" t="s">
        <v>2</v>
      </c>
    </row>
    <row r="30" spans="2:2" x14ac:dyDescent="0.2">
      <c r="B30" s="9" t="s">
        <v>34</v>
      </c>
    </row>
    <row r="31" spans="2:2" ht="25.5" x14ac:dyDescent="0.2">
      <c r="B31" s="9" t="s">
        <v>35</v>
      </c>
    </row>
    <row r="32" spans="2:2" ht="38.25" x14ac:dyDescent="0.2">
      <c r="B32" s="9" t="s">
        <v>36</v>
      </c>
    </row>
    <row r="33" spans="2:2" x14ac:dyDescent="0.2">
      <c r="B33" s="9" t="s">
        <v>2</v>
      </c>
    </row>
    <row r="34" spans="2:2" x14ac:dyDescent="0.2">
      <c r="B34" s="9" t="s">
        <v>37</v>
      </c>
    </row>
    <row r="35" spans="2:2" ht="89.25" x14ac:dyDescent="0.2">
      <c r="B35" s="9" t="s">
        <v>38</v>
      </c>
    </row>
    <row r="36" spans="2:2" x14ac:dyDescent="0.2">
      <c r="B36" s="9" t="s">
        <v>2</v>
      </c>
    </row>
    <row r="37" spans="2:2" x14ac:dyDescent="0.2">
      <c r="B37" s="9" t="s">
        <v>39</v>
      </c>
    </row>
    <row r="38" spans="2:2" x14ac:dyDescent="0.2">
      <c r="B38" s="9" t="s">
        <v>40</v>
      </c>
    </row>
  </sheetData>
  <pageMargins left="0.7" right="0.7" top="0.75" bottom="0.75" header="0.3" footer="0.3"/>
  <pageSetup paperSize="9" scale="50" fitToWidth="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Inhaltsverzeichnis</vt:lpstr>
      <vt:lpstr>T1</vt:lpstr>
      <vt:lpstr>T2</vt:lpstr>
      <vt:lpstr>T3</vt:lpstr>
      <vt:lpstr>T4</vt:lpstr>
      <vt:lpstr>T5</vt:lpstr>
      <vt:lpstr>T6</vt:lpstr>
      <vt:lpstr>T7</vt:lpstr>
      <vt:lpstr>T8</vt:lpstr>
      <vt:lpstr>T9</vt:lpstr>
      <vt:lpstr>T10</vt:lpstr>
      <vt:lpstr>T11</vt:lpstr>
      <vt:lpstr>Erläuterungen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pbfa</dc:creator>
  <cp:lastModifiedBy>Bradanini Baur Piera  DFRSTAAG</cp:lastModifiedBy>
  <dcterms:created xsi:type="dcterms:W3CDTF">2024-07-18T11:20:06Z</dcterms:created>
  <dcterms:modified xsi:type="dcterms:W3CDTF">2024-07-18T11:26:50Z</dcterms:modified>
</cp:coreProperties>
</file>