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R\sba\scripts\3_E-Dossier\output\2025\"/>
    </mc:Choice>
  </mc:AlternateContent>
  <xr:revisionPtr revIDLastSave="0" documentId="13_ncr:1_{0D1A3B30-5747-48BB-AF9C-0F84DB38D64B}" xr6:coauthVersionLast="47" xr6:coauthVersionMax="47" xr10:uidLastSave="{00000000-0000-0000-0000-000000000000}"/>
  <bookViews>
    <workbookView xWindow="-110" yWindow="-110" windowWidth="19420" windowHeight="1150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 sheetId="8" r:id="rId8"/>
    <sheet name="T8" sheetId="9" r:id="rId9"/>
    <sheet name="T9" sheetId="10" r:id="rId10"/>
    <sheet name="Erläuterungen"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D34" i="1"/>
  <c r="B34" i="1"/>
  <c r="D31" i="1"/>
  <c r="B31" i="1"/>
  <c r="D30" i="1"/>
  <c r="B30" i="1"/>
  <c r="D27" i="1"/>
  <c r="B27" i="1"/>
  <c r="D24" i="1"/>
  <c r="B24" i="1"/>
  <c r="D23" i="1"/>
  <c r="B23" i="1"/>
  <c r="D22" i="1"/>
  <c r="B22" i="1"/>
  <c r="D19" i="1"/>
  <c r="B19" i="1"/>
  <c r="D18" i="1"/>
  <c r="B18" i="1"/>
</calcChain>
</file>

<file path=xl/sharedStrings.xml><?xml version="1.0" encoding="utf-8"?>
<sst xmlns="http://schemas.openxmlformats.org/spreadsheetml/2006/main" count="1147" uniqueCount="236">
  <si>
    <t>Statistik der Bildungsabschlüsse 2025</t>
  </si>
  <si>
    <t>Sekundarstufe II und Höhere Berufsbildung</t>
  </si>
  <si>
    <t/>
  </si>
  <si>
    <t>Quelle: Statistik Aargau, 13. Mai 2026</t>
  </si>
  <si>
    <t>Datengrundlage: Statistik der Bildungsabschlüsse (SBA) und Statistik der beruflichen Grundbildung (SBG), Bundesamt für Statistik (BFS)</t>
  </si>
  <si>
    <t>Tabellenverzeichnis</t>
  </si>
  <si>
    <t>Tabelle 1: Erfolgsquoten der Prüfungskandidaten und Prüfungskandidatinnen, 2011–2025</t>
  </si>
  <si>
    <t>Tabelle 2: Bildungsabschlüsse, 2011–2025</t>
  </si>
  <si>
    <t>Übersicht</t>
  </si>
  <si>
    <t>Tabelle 3: Berufliche Grundbildung, 2011–2025</t>
  </si>
  <si>
    <t>Tabelle 4: Berufliche Grundbildung, Wirtschaftsmittelschule und Informatikmittelschule mit Berufsmaturität, 2011–2025</t>
  </si>
  <si>
    <t>Tabelle 5: Berufliche Grundbildung, Berufsmaturität I und II, 2011–2025</t>
  </si>
  <si>
    <t>Berufliche Grundbildung</t>
  </si>
  <si>
    <t>Tabelle 6: Allgemeinbildende Schulen, 2011–2025</t>
  </si>
  <si>
    <t>Allgemeinbildende Schulen</t>
  </si>
  <si>
    <t>Tabelle 7: Passerelle, 2011–2025</t>
  </si>
  <si>
    <t>Tabelle 8: Vorkurs Pädagogik I, 2011–2025</t>
  </si>
  <si>
    <t>Passerelle / Vorkurs Pädagogik I</t>
  </si>
  <si>
    <t>Tabelle 9: Höhere Fachschulen, 2011–2025</t>
  </si>
  <si>
    <t>Höhere Fachschulen</t>
  </si>
  <si>
    <t>Erläuterungen</t>
  </si>
  <si>
    <t>Die Zahlen in diesem eDossier stammen aus der Statistik der Bildungsabschlüsse (SBA) und Statistik der beruflichen Grundbildung (SBG). Beide Statistiken werden im Auftrag des Bundesamts für Statistik (BFS) erstellt.</t>
  </si>
  <si>
    <t>Die Referenzperiode der Erhebungen ist jeweils das Kalenderjahr vom 1. Januar bis zum 31. Dezember.</t>
  </si>
  <si>
    <t>Um die Datenqualität zu verbessern, führt das BFS interkantonale sowie vertiefte Plausibilisierungen durch. Dies kann auch nach mehreren Jahren zu Nachmeldungen und/oder Korrekturen führen, welche in den Daten von Statistik Aargau übernommen werden. Aus diesem Grund können sich die Zeitreihen in diesem eDossier von früheren Versionen leicht unterscheiden.</t>
  </si>
  <si>
    <t>Die Statistik der beruflichen Grundbildung (SBG) umfasst die dualen Lehrverhältnisse sowie die Vollzeitausbildungen an einer Wirtschafts- oder Informatikmittelschule im Kanton Aargau, die zu einem eidgenössischen Fähigkeitszeugnis (EFZ) oder zu einem eidgenössischen Berufsattest (EBA) führen.</t>
  </si>
  <si>
    <t>Die Statistik der Bildungsabschlüsse (SBA) umfasst die jährlich verliehenen Bildungsabschlüsse auf Sekundarstufe II (Gymnasium, Fachmaturität, Fachmittelschule, Passerelle, Berufsmaturität I bzw.II) sowie die Abschlüsse der Höheren Fachschulen im Kanton Aargau.</t>
  </si>
  <si>
    <t>Das Gymnasium dauert vier Jahre und vermittelt eine breite Allgemeinbildung. Das Gymnasium wird mit einer Maturität abgeschlossen. Diese berechtigt zum Studium an den schweizerischen Hochschulen.</t>
  </si>
  <si>
    <t>Die Fachmittelschule (FMS) ist ein schweizweit anerkannter Lehrgang, der eine breite Allgemeinbildung vermittelt und auf eine weitere Ausbildung in den Berufsfeldern Pädagogik, Gesundheit/Naturwissenschaften, Soziale Arbeit, Kommunikation und Information oder Gestaltung und Kunst vorbereitet. Mit einem FMS-Abschluss ist einerseits der Eintritt an einer Höheren Fachschule möglich, andererseits ist es auch möglich im Anschluss an die dreijährige FMS die einjährige Fachmaturität (FM) zu absolvieren. Diese ermöglicht, im jeweiligen Berufsbereich ein Studium an einer Fachhochschule (FH) oder Pädagogischen Hochschule (PH) aufzunehmen.</t>
  </si>
  <si>
    <t>Die Wirtschaftsmittelschule (WMS) führt zum Lehrabschluss Kaufmann/Kauffrau EFZ (E-Profil) und zur Berufsmaturität (Wirtschaft und Dienstleistungen, Typ Wirtschaft). Sie beinhaltet drei Jahre Vollzeitunterricht und ein anschliessendes einjähriges Berufspraktikum.</t>
  </si>
  <si>
    <t>Die Informatikmittelschule (IMS) führt zum Lehrabschluss Informatiker/in EFZ, Fachrichtung Applikationsentwicklung und zur Berufsmaturität (Wirtschaft und Dienstleistungen, Typ Wirtschaft). Sie beinhaltet drei Jahre Vollzeitunterricht und ein anschliessendes einjähriges Berufspraktikum.</t>
  </si>
  <si>
    <t>Die Berufsmaturität I kann grundsätzlich während jeder beruflichen Grundbildung, die mit dem eidgenössischen Fähigkeitszeugnis abschliesst, absolviert werden. Neben der Ausbildung im Betrieb wird dazu der Allgemeinbildungsunterricht an einer Berufsfachschule besucht. Mit der Berufsmaturität ist ein prüfungsfreier Zugang zum Studium an einer Fachhochschule im eigenen Berufsfeld möglich.</t>
  </si>
  <si>
    <t>Die Berufsmaturität II ist ein Angebot für Personen mit einem eidgenössischen Fähigkeitszeugnis (EFZ) oder einem gleichwertigen Berufsabschluss, welche die Berufsmaturität in einem ein- oder zweijährigen Voll- oder Teilzeitbildungsgang erwerben möchten.</t>
  </si>
  <si>
    <t>Der Passerellenlehrgang bereitet die Studierenden auf eine Ergänzungsprüfung vor. Er bezweckt, Inhaberinnen und Inhabern eines eidgenössischen Berufsmaturitätszeugnisses oder eines gesamtschweizerisch anerkannten Fachmaturitätszeugnisses den Zugang zu den universitären Hochschulen zu ermöglichen.</t>
  </si>
  <si>
    <t>Der Vorkurs Pädagogik ist ein Lehrgang, der auf die Ergänzungsprüfung vorbereitet, die zur Aufnahme an die Pädagogische Hochschule der Fachhochschule Nordwestschweiz (PH FHNW) berechtigt.</t>
  </si>
  <si>
    <t>Die höhere Berufsbildung baut auf der beruflichen Grundbildung auf und stellt den berufsbildenden Bereich der Tertiärstufe (Tertiär B) dar. Sie vermittelt Qualifikationen, die zum Ausüben einer anspruchs- und verantwortungsvollen Berufstätigkeit erforderlich sind. Berufsleuten mit einem eidgenössischen Fähigkeitszeugnis (EFZ) oder einem gleichwertigen Abschluss auf Sekundarstufe II ermöglicht die höhere Berufsbildung eine Spezialisierung und Vertiefung des Fachwissens. Zudem können Qualifikationen im Bereich der Unternehmensführung erlangt werden. Die höhere Berufsbildung umfasst die eidgenössischen Prüfungen sowie die Bildungsgänge an höheren Fachschulen (HF).</t>
  </si>
  <si>
    <t>Die Anlehre wurde mit dem Berufsbildungsgesetz, das Anfang 2004 in Kraft getreten ist, abgelöst. Die zweijährige berufliche Grundbildung führt praktisch begabte Jugendliche zum eidgenössischen Berufsattest (EBA) mit einem eigenständigen Berufsprofil. Nach einem EBA ist der Zugang zu einer drei- oder vierjährigen Grundausbildung mit eidgenössischem Fähigkeitszeugnis (EFZ) möglich. Seit 2017 ist es nicht mehr möglich im Kanton Aargau eine Anlehre zu absolvieren. Ein separates Datenblatt zu den Anlehren (2011–2016) wurde bis und mit dem eDossier zu den Bildungsabschlüssen 2023 geführt.</t>
  </si>
  <si>
    <t>Prüfungskandidaten/kandidatinnen¹</t>
  </si>
  <si>
    <t>Total</t>
  </si>
  <si>
    <t>Männer</t>
  </si>
  <si>
    <t>Frauen</t>
  </si>
  <si>
    <t>Eidg. Fähigkeitszeugnis (EFZ)²</t>
  </si>
  <si>
    <t>Eidg. Berufsattest (EBA)</t>
  </si>
  <si>
    <t>...</t>
  </si>
  <si>
    <t>Wirtschaftsmittelschule (WMS)</t>
  </si>
  <si>
    <t>Informatikmittelschule (IMS)</t>
  </si>
  <si>
    <t>Berufsmaturität I (BM I)</t>
  </si>
  <si>
    <t>Berufsmaturität II (BM II)</t>
  </si>
  <si>
    <t>Gymnasium</t>
  </si>
  <si>
    <t>Fachmaturität (FM)</t>
  </si>
  <si>
    <t>Fachmittelschule (FMS)</t>
  </si>
  <si>
    <t>Passerelle</t>
  </si>
  <si>
    <t>Vorkurs Pädagogik I</t>
  </si>
  <si>
    <t>1) Mit der Anzahl Prüfungskandidaten/kandidatinnen werden sämtliche Abschlussversuche dargestellt. Es ist möglich, dass eine Person mehrere Abschlüsse im gleichen Jahr erlangt, beispielsweise EFZ mit BM I.</t>
  </si>
  <si>
    <t>2) Inklusive EFZ-Abschlüsse der Wirtschafts- und Informatikmittelschule</t>
  </si>
  <si>
    <t>... Zahl ist nicht erhältlich oder ohne Bedeutung oder wurde aus anderen Gründen weggelassen.</t>
  </si>
  <si>
    <t>bestanden</t>
  </si>
  <si>
    <t>Erfolgs-
quote, in
Prozent</t>
  </si>
  <si>
    <t>92,3</t>
  </si>
  <si>
    <t>96,4</t>
  </si>
  <si>
    <t>94,2</t>
  </si>
  <si>
    <t>91,5</t>
  </si>
  <si>
    <t>97,1</t>
  </si>
  <si>
    <t>98,5</t>
  </si>
  <si>
    <t>93,4</t>
  </si>
  <si>
    <t>97,4</t>
  </si>
  <si>
    <t>81,0</t>
  </si>
  <si>
    <t>65,2</t>
  </si>
  <si>
    <t>96,9</t>
  </si>
  <si>
    <t>95,8</t>
  </si>
  <si>
    <t>96,6</t>
  </si>
  <si>
    <t>100,0</t>
  </si>
  <si>
    <t>94,0</t>
  </si>
  <si>
    <t>89,6</t>
  </si>
  <si>
    <t>99,5</t>
  </si>
  <si>
    <t>95,7</t>
  </si>
  <si>
    <t>98,0</t>
  </si>
  <si>
    <t>77,3</t>
  </si>
  <si>
    <t>68,4</t>
  </si>
  <si>
    <t>98,8</t>
  </si>
  <si>
    <t>91,9</t>
  </si>
  <si>
    <t>93,1</t>
  </si>
  <si>
    <t>99,2</t>
  </si>
  <si>
    <t>91,1</t>
  </si>
  <si>
    <t>94,7</t>
  </si>
  <si>
    <t>98,7</t>
  </si>
  <si>
    <t>98,1</t>
  </si>
  <si>
    <t>99,4</t>
  </si>
  <si>
    <t>80,7</t>
  </si>
  <si>
    <t>70,0</t>
  </si>
  <si>
    <t>91,8</t>
  </si>
  <si>
    <t>92,7</t>
  </si>
  <si>
    <t>89,1</t>
  </si>
  <si>
    <t>80,0</t>
  </si>
  <si>
    <t>94,9</t>
  </si>
  <si>
    <t>95,9</t>
  </si>
  <si>
    <t>99,0</t>
  </si>
  <si>
    <t>97,7</t>
  </si>
  <si>
    <t>95,4</t>
  </si>
  <si>
    <t>81,5</t>
  </si>
  <si>
    <t>92,9</t>
  </si>
  <si>
    <t>94,4</t>
  </si>
  <si>
    <t>94,5</t>
  </si>
  <si>
    <t>99,3</t>
  </si>
  <si>
    <t>96,8</t>
  </si>
  <si>
    <t>97,0</t>
  </si>
  <si>
    <t>70,1</t>
  </si>
  <si>
    <t>76,7</t>
  </si>
  <si>
    <t>98,3</t>
  </si>
  <si>
    <t>91,3</t>
  </si>
  <si>
    <t>98,6</t>
  </si>
  <si>
    <t>87,5</t>
  </si>
  <si>
    <t>95,0</t>
  </si>
  <si>
    <t>96,5</t>
  </si>
  <si>
    <t>75,5</t>
  </si>
  <si>
    <t>73,4</t>
  </si>
  <si>
    <t>98,4</t>
  </si>
  <si>
    <t>91,2</t>
  </si>
  <si>
    <t>92,6</t>
  </si>
  <si>
    <t>88,0</t>
  </si>
  <si>
    <t>98,2</t>
  </si>
  <si>
    <t>97,8</t>
  </si>
  <si>
    <t>71,3</t>
  </si>
  <si>
    <t>92,8</t>
  </si>
  <si>
    <t>97,5</t>
  </si>
  <si>
    <t>70,9</t>
  </si>
  <si>
    <t>77,0</t>
  </si>
  <si>
    <t>90,9</t>
  </si>
  <si>
    <t>89,7</t>
  </si>
  <si>
    <t>97,9</t>
  </si>
  <si>
    <t>96,7</t>
  </si>
  <si>
    <t>81,2</t>
  </si>
  <si>
    <t>98,9</t>
  </si>
  <si>
    <t>97,3</t>
  </si>
  <si>
    <t>78,6</t>
  </si>
  <si>
    <t>83,3</t>
  </si>
  <si>
    <t>97,6</t>
  </si>
  <si>
    <t>90,2</t>
  </si>
  <si>
    <t>72,9</t>
  </si>
  <si>
    <t>88,7</t>
  </si>
  <si>
    <t>89,3</t>
  </si>
  <si>
    <t>97,2</t>
  </si>
  <si>
    <t>73,0</t>
  </si>
  <si>
    <t>84,2</t>
  </si>
  <si>
    <t>91,4</t>
  </si>
  <si>
    <t>96,1</t>
  </si>
  <si>
    <t>69,6</t>
  </si>
  <si>
    <t>85,7</t>
  </si>
  <si>
    <t>96,2</t>
  </si>
  <si>
    <t>94,1</t>
  </si>
  <si>
    <t>95,6</t>
  </si>
  <si>
    <t>74,6</t>
  </si>
  <si>
    <t>91,6</t>
  </si>
  <si>
    <t>91,7</t>
  </si>
  <si>
    <t>95,3</t>
  </si>
  <si>
    <t>93,2</t>
  </si>
  <si>
    <t>73,3</t>
  </si>
  <si>
    <t>90,6</t>
  </si>
  <si>
    <t>Abschlüsse¹</t>
  </si>
  <si>
    <t>1) Mit der Anzahl Abschlüsse werden nur die erfolgreichen Abschlüsse dargestellt. Es ist möglich, dass eine Person mehrere Abschlüsse im gleichen Jahr erlangt, beispielsweise EFZ mit BM I.</t>
  </si>
  <si>
    <t>Eidg. Fähigkeitszeugnis (EFZ)², Total</t>
  </si>
  <si>
    <t xml:space="preserve">  Kaufmännisch</t>
  </si>
  <si>
    <t xml:space="preserve">  Gewerblich</t>
  </si>
  <si>
    <t xml:space="preserve">  Gesundheitlich</t>
  </si>
  <si>
    <t>Eidg. Berufsattest (EBA), Total</t>
  </si>
  <si>
    <t>1) Mit der Anzahl Abschlüsse werden nur die erfolgreichen Abschlüsse dargestellt.</t>
  </si>
  <si>
    <t>Wirtschaftsmittelschule (WMS), Total</t>
  </si>
  <si>
    <t xml:space="preserve">  WMS 3.Kl (Diplom)</t>
  </si>
  <si>
    <t xml:space="preserve">  WMS 4.Kl (BM - Kaufmännisch)²</t>
  </si>
  <si>
    <t>Informatikmittelschule (IMS), Total</t>
  </si>
  <si>
    <t xml:space="preserve">  IMS 4.Kl (BM - Kaufmännisch)²</t>
  </si>
  <si>
    <t>1) Mit der Anzahl Abschlüsse werden nur die erfolgreichen Abschlüsse dargestellt, die ein Eidg. Fähigkeitszeugnis sowie eine Berufsmaturität enthalten.</t>
  </si>
  <si>
    <t>2) Berufsmaturität Wirtschaft und Dienstleistungen, Typ Wirtschaft</t>
  </si>
  <si>
    <t>Bemerkung</t>
  </si>
  <si>
    <t>Die Reform 2010 führte zu Änderungen, die sich in den Daten abbilden:</t>
  </si>
  <si>
    <t>- Bis 2012 erhielten die Absolventen und Absolventinnen der WMS nach drei Jahren das Diplom und nach vier Jahren das Berufsmaturitätszeugnis. Diese Abschlüsse werden in den Jahren 2011 und 2012 je separat ausgewiesen.</t>
  </si>
  <si>
    <t>- Ab 2013 erhalten die Absolventen und Absolventinnen der WMS nach vier Jahren das eidgenössische Fähigkeitszeugnis (EFZ) mit Berufsmaturitätszeugnis. Dieser Abschluss wird lediglich einmal ausgewiesen. Aus diesem Grund reduziert sich die Anzahl Abschlüsse der WMS ab 2013 gegenüber den Vorjahren.</t>
  </si>
  <si>
    <t>2014²</t>
  </si>
  <si>
    <t>2016²</t>
  </si>
  <si>
    <t>Berufsmaturität I (BM I),Total</t>
  </si>
  <si>
    <t xml:space="preserve">  BM I - Technische Richtung</t>
  </si>
  <si>
    <t xml:space="preserve">  BM I - Kaufmännische Richtung</t>
  </si>
  <si>
    <t xml:space="preserve">  BM I - Gestalterische Richtung</t>
  </si>
  <si>
    <t xml:space="preserve">  BM I - Naturwissenschaftliche Richtung</t>
  </si>
  <si>
    <t xml:space="preserve">  BM I - Gesundheitliche und Soziale Richtung</t>
  </si>
  <si>
    <t>Berufsmaturität II (BM II),Total</t>
  </si>
  <si>
    <t xml:space="preserve">  BM II - Technische Richtung</t>
  </si>
  <si>
    <t xml:space="preserve">  BM II - Kaufmännische Richtung</t>
  </si>
  <si>
    <t xml:space="preserve">  BM II - Gestalterische Richtung</t>
  </si>
  <si>
    <t xml:space="preserve">  BM II - Naturwissenschaftliche Richtung</t>
  </si>
  <si>
    <t xml:space="preserve">  BM II - Gesundheitliche und Soziale Richtung</t>
  </si>
  <si>
    <t>2) Die Zunahme der Abschlüsse in den Jahren 2014 und 2016 ist darauf zurückzuführen, dass weitere Schulen in die Erhebung aufgenommen wurden.</t>
  </si>
  <si>
    <t>2013²</t>
  </si>
  <si>
    <t>2025³</t>
  </si>
  <si>
    <t>Gymnasium, Total</t>
  </si>
  <si>
    <t xml:space="preserve">  Alte Sprachen</t>
  </si>
  <si>
    <t xml:space="preserve">  Moderne Sprachen</t>
  </si>
  <si>
    <t xml:space="preserve">  Physik und Anwendungen der Mathematik</t>
  </si>
  <si>
    <t xml:space="preserve">  Biologie und Chemie</t>
  </si>
  <si>
    <t xml:space="preserve">  Wirtschaft und Recht</t>
  </si>
  <si>
    <t xml:space="preserve">  Philosophie, Pädagogik, Psychologie</t>
  </si>
  <si>
    <t xml:space="preserve">  Bildnerisches Gestalten</t>
  </si>
  <si>
    <t xml:space="preserve">  Musik</t>
  </si>
  <si>
    <t xml:space="preserve">  Schwerpunktfach unbekannt</t>
  </si>
  <si>
    <t>Fachmaturität (FM), Total</t>
  </si>
  <si>
    <t xml:space="preserve">  FM   Gesundheit</t>
  </si>
  <si>
    <t xml:space="preserve">  FM   Soziale Arbeit</t>
  </si>
  <si>
    <t xml:space="preserve">  FM   Pädagogik</t>
  </si>
  <si>
    <t xml:space="preserve">  FM   Kommunikation und Information</t>
  </si>
  <si>
    <t xml:space="preserve">  FM   Gestaltung und Kunst</t>
  </si>
  <si>
    <t xml:space="preserve">  FM   Richtung unbekannt</t>
  </si>
  <si>
    <t>Fachmittelschule (FMS), Total</t>
  </si>
  <si>
    <t xml:space="preserve">  FMS   Gesundheit</t>
  </si>
  <si>
    <t xml:space="preserve">  FMS   Soziale Arbeit</t>
  </si>
  <si>
    <t xml:space="preserve">  FMS   Kommunikation und Information</t>
  </si>
  <si>
    <t xml:space="preserve">  FMS   Pädagogik</t>
  </si>
  <si>
    <t xml:space="preserve">  FMS   Gestaltung und Kunst</t>
  </si>
  <si>
    <t xml:space="preserve">  FMS   Erziehung und Gestaltung</t>
  </si>
  <si>
    <t xml:space="preserve">  FMS   Richtung unbekannt</t>
  </si>
  <si>
    <t>2) Ab 2013 werden bei der Erhebung die unterschiedlichen Richtungen der Fachmaturität und Fachmittelschulen aufgenommen.</t>
  </si>
  <si>
    <t>3) Aufgrund der Anpassung der Reform der Fachmittelschule per 1. August 2022 sind ab dem Jahr 2025 erste Abschlüsse in den Berufsfeldern 'Pädagogik' und 'Gestaltung und Kunst' anstelle des bisher gemeinsam geführten Berufsfelds 'Erziehung und Gestaltung' möglich.</t>
  </si>
  <si>
    <t>2018²</t>
  </si>
  <si>
    <t>Passerelle, Total</t>
  </si>
  <si>
    <t>Passerelle Berufsmaturität</t>
  </si>
  <si>
    <t>Passerelle Fachmaturität</t>
  </si>
  <si>
    <t>2) Ab 2018 wird bei der Erhebung zwischen Abschlüssen von Lernenden mit einer vorgängigen Berufs- oder Fachmaturität unterschieden.</t>
  </si>
  <si>
    <t>2020²</t>
  </si>
  <si>
    <t>Vorkurs Pädagogik I, Total</t>
  </si>
  <si>
    <t>2) Seit dem Lehrgang 2019/20 müssen die angemeldeten Personen eine Zulassungsprüfung in Deutsch und Mathematik ablegen und bestehen.</t>
  </si>
  <si>
    <t>2015²</t>
  </si>
  <si>
    <t>Höhere Fachschulen, Total</t>
  </si>
  <si>
    <t xml:space="preserve">  Wirtschaft</t>
  </si>
  <si>
    <t xml:space="preserve">  Technik</t>
  </si>
  <si>
    <t xml:space="preserve">  Gesundheit und Soziales</t>
  </si>
  <si>
    <t>1) Mit der Anzahl Abschlüsse werden nur die erfolgreichen Abschlüsse im Kanton Aargau dargestellt.</t>
  </si>
  <si>
    <t>2) Die Zunahme der Abschlüsse ist darauf zurückzuführen, dass weitere Schulen in die Erhebung aufgenommen wurden.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</si>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</sst>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b/>
      <sz val="16"/>
      <color rgb="FFFFFFFF"/>
      <name val="Arial"/>
    </font>
    <font>
      <b/>
      <sz val="12"/>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s>
  <fills count="8">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
      <patternFill patternType="solid">
        <fgColor rgb="FFFFE562"/>
      </patternFill>
    </fill>
    <fill>
      <patternFill patternType="solid">
        <fgColor rgb="FFCCCCCC"/>
      </patternFill>
    </fill>
    <fill>
      <patternFill patternType="solid">
        <fgColor rgb="FF808080"/>
      </patternFill>
    </fill>
  </fills>
  <borders count="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3">
    <xf numFmtId="0" fontId="0" fillId="0" borderId="0" xfId="0"/>
    <xf numFmtId="0" fontId="1" fillId="2" borderId="0" xfId="0" applyFont="1" applyFill="1" applyAlignment="1">
      <alignment horizontal="left" wrapText="1"/>
    </xf>
    <xf numFmtId="0" fontId="3" fillId="0" borderId="0" xfId="0" applyFont="1"/>
    <xf numFmtId="0" fontId="4" fillId="0" borderId="0" xfId="0" applyFont="1"/>
    <xf numFmtId="0" fontId="5" fillId="0" borderId="0" xfId="0" applyFont="1"/>
    <xf numFmtId="0" fontId="6" fillId="2" borderId="1" xfId="0" applyFont="1" applyFill="1" applyBorder="1"/>
    <xf numFmtId="0" fontId="7" fillId="0" borderId="0" xfId="0" applyFont="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6" fillId="7" borderId="1" xfId="0" applyFont="1" applyFill="1" applyBorder="1"/>
    <xf numFmtId="0" fontId="0" fillId="0" borderId="0" xfId="0"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right" vertical="top" wrapText="1"/>
    </xf>
    <xf numFmtId="0" fontId="0" fillId="0" borderId="0" xfId="0" applyAlignment="1">
      <alignment horizontal="left" vertical="center"/>
    </xf>
    <xf numFmtId="3" fontId="0" fillId="0" borderId="0" xfId="0" applyNumberFormat="1" applyAlignment="1">
      <alignment horizontal="right" vertical="center"/>
    </xf>
    <xf numFmtId="0" fontId="0" fillId="0" borderId="3" xfId="0" applyBorder="1" applyAlignment="1">
      <alignment horizontal="left" vertical="center"/>
    </xf>
    <xf numFmtId="3" fontId="0" fillId="0" borderId="3" xfId="0" applyNumberFormat="1" applyBorder="1" applyAlignment="1">
      <alignment horizontal="right" vertical="center"/>
    </xf>
    <xf numFmtId="4" fontId="0" fillId="0" borderId="0" xfId="0" applyNumberFormat="1" applyAlignment="1">
      <alignment horizontal="right" vertical="center"/>
    </xf>
    <xf numFmtId="4" fontId="0" fillId="0" borderId="3" xfId="0" applyNumberFormat="1" applyBorder="1" applyAlignment="1">
      <alignment horizontal="right" vertical="center"/>
    </xf>
    <xf numFmtId="0" fontId="8" fillId="0" borderId="0" xfId="0" applyFont="1" applyAlignment="1">
      <alignment horizontal="left" vertical="center"/>
    </xf>
    <xf numFmtId="3" fontId="8" fillId="0" borderId="0" xfId="0" applyNumberFormat="1" applyFont="1" applyAlignment="1">
      <alignment horizontal="right" vertical="center"/>
    </xf>
    <xf numFmtId="0" fontId="8" fillId="0" borderId="3" xfId="0" applyFont="1" applyBorder="1" applyAlignment="1">
      <alignment horizontal="left" vertical="center"/>
    </xf>
    <xf numFmtId="3" fontId="8" fillId="0" borderId="3" xfId="0" applyNumberFormat="1" applyFont="1" applyBorder="1" applyAlignment="1">
      <alignment horizontal="right" vertical="center"/>
    </xf>
    <xf numFmtId="0" fontId="1" fillId="2" borderId="0" xfId="0" applyFont="1" applyFill="1" applyAlignment="1">
      <alignment horizontal="left" wrapText="1"/>
    </xf>
    <xf numFmtId="0" fontId="2" fillId="2" borderId="0" xfId="0" applyFont="1" applyFill="1" applyAlignment="1">
      <alignment horizontal="left" wrapText="1"/>
    </xf>
    <xf numFmtId="0" fontId="8" fillId="0" borderId="2" xfId="0" applyFont="1" applyBorder="1" applyAlignment="1">
      <alignment horizontal="center" vertical="top" wrapText="1"/>
    </xf>
    <xf numFmtId="0" fontId="0" fillId="0" borderId="0" xfId="0" applyAlignment="1">
      <alignment horizontal="left" vertical="center" wrapText="1"/>
    </xf>
    <xf numFmtId="0" fontId="0" fillId="0" borderId="0" xfId="0"/>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0" fillId="0" borderId="5" xfId="0"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6480000" cy="432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56</xdr:row>
      <xdr:rowOff>0</xdr:rowOff>
    </xdr:from>
    <xdr:ext cx="6480000" cy="43200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84</xdr:row>
      <xdr:rowOff>0</xdr:rowOff>
    </xdr:from>
    <xdr:ext cx="6480000" cy="4320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xdr:col>
      <xdr:colOff>0</xdr:colOff>
      <xdr:row>112</xdr:row>
      <xdr:rowOff>0</xdr:rowOff>
    </xdr:from>
    <xdr:ext cx="6480000" cy="4320000"/>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1</xdr:col>
      <xdr:colOff>0</xdr:colOff>
      <xdr:row>140</xdr:row>
      <xdr:rowOff>0</xdr:rowOff>
    </xdr:from>
    <xdr:ext cx="6480000" cy="432000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oneCellAnchor>
    <xdr:from>
      <xdr:col>1</xdr:col>
      <xdr:colOff>0</xdr:colOff>
      <xdr:row>168</xdr:row>
      <xdr:rowOff>0</xdr:rowOff>
    </xdr:from>
    <xdr:ext cx="6480000" cy="4320000"/>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oneCellAnchor>
    <xdr:from>
      <xdr:col>1</xdr:col>
      <xdr:colOff>0</xdr:colOff>
      <xdr:row>196</xdr:row>
      <xdr:rowOff>0</xdr:rowOff>
    </xdr:from>
    <xdr:ext cx="6480000" cy="4320000"/>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22</xdr:row>
      <xdr:rowOff>0</xdr:rowOff>
    </xdr:from>
    <xdr:ext cx="6480000" cy="43200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6480000" cy="4320000"/>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24</xdr:row>
      <xdr:rowOff>0</xdr:rowOff>
    </xdr:from>
    <xdr:ext cx="7560000" cy="43200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25</xdr:row>
      <xdr:rowOff>0</xdr:rowOff>
    </xdr:from>
    <xdr:ext cx="6480000" cy="432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53</xdr:row>
      <xdr:rowOff>0</xdr:rowOff>
    </xdr:from>
    <xdr:ext cx="6480000" cy="4320000"/>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41</xdr:row>
      <xdr:rowOff>0</xdr:rowOff>
    </xdr:from>
    <xdr:ext cx="7020000" cy="432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69</xdr:row>
      <xdr:rowOff>0</xdr:rowOff>
    </xdr:from>
    <xdr:ext cx="7020000" cy="43200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97</xdr:row>
      <xdr:rowOff>0</xdr:rowOff>
    </xdr:from>
    <xdr:ext cx="7020000" cy="4320000"/>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15</xdr:row>
      <xdr:rowOff>0</xdr:rowOff>
    </xdr:from>
    <xdr:ext cx="64800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11</xdr:row>
      <xdr:rowOff>0</xdr:rowOff>
    </xdr:from>
    <xdr:ext cx="6480000" cy="432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15</xdr:row>
      <xdr:rowOff>0</xdr:rowOff>
    </xdr:from>
    <xdr:ext cx="6480000" cy="43200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36"/>
  <sheetViews>
    <sheetView showGridLines="0" tabSelected="1" workbookViewId="0"/>
  </sheetViews>
  <sheetFormatPr baseColWidth="10" defaultRowHeight="12.5" x14ac:dyDescent="0.25"/>
  <cols>
    <col min="1" max="1" width="2.54296875" customWidth="1"/>
    <col min="2" max="2" width="12.6328125" customWidth="1"/>
    <col min="3" max="3" width="3.6328125" customWidth="1"/>
    <col min="4" max="4" width="105.6328125" customWidth="1"/>
  </cols>
  <sheetData>
    <row r="4" spans="2:4" ht="14.4" customHeight="1" x14ac:dyDescent="0.4">
      <c r="B4" s="1"/>
      <c r="C4" s="1"/>
      <c r="D4" s="1"/>
    </row>
    <row r="5" spans="2:4" ht="14.4" customHeight="1" x14ac:dyDescent="0.4">
      <c r="B5" s="1"/>
      <c r="C5" s="1"/>
      <c r="D5" s="1"/>
    </row>
    <row r="6" spans="2:4" ht="21" customHeight="1" x14ac:dyDescent="0.4">
      <c r="B6" s="25" t="s">
        <v>0</v>
      </c>
      <c r="C6" s="25"/>
      <c r="D6" s="25"/>
    </row>
    <row r="7" spans="2:4" ht="16.399999999999999" customHeight="1" x14ac:dyDescent="0.35">
      <c r="B7" s="26" t="s">
        <v>1</v>
      </c>
      <c r="C7" s="26"/>
      <c r="D7" s="26"/>
    </row>
    <row r="8" spans="2:4" ht="6" customHeight="1" x14ac:dyDescent="0.25">
      <c r="B8" t="s">
        <v>2</v>
      </c>
    </row>
    <row r="9" spans="2:4" x14ac:dyDescent="0.25">
      <c r="B9" t="s">
        <v>3</v>
      </c>
    </row>
    <row r="10" spans="2:4" x14ac:dyDescent="0.25">
      <c r="B10" t="s">
        <v>4</v>
      </c>
    </row>
    <row r="15" spans="2:4" ht="15.5" x14ac:dyDescent="0.35">
      <c r="B15" s="2" t="s">
        <v>5</v>
      </c>
    </row>
    <row r="17" spans="2:4" ht="13" x14ac:dyDescent="0.3">
      <c r="B17" s="4" t="s">
        <v>8</v>
      </c>
    </row>
    <row r="18" spans="2:4" x14ac:dyDescent="0.25">
      <c r="B18" s="5" t="str">
        <f>HYPERLINK("#'T1'!A1", "Tabelle 1:")</f>
        <v>Tabelle 1:</v>
      </c>
      <c r="C18" t="s">
        <v>2</v>
      </c>
      <c r="D18" s="6" t="str">
        <f>HYPERLINK("#'T1'!A1", "Erfolgsquoten der Prüfungskandidaten und Prüfungskandidatinnen, 2011–2025")</f>
        <v>Erfolgsquoten der Prüfungskandidaten und Prüfungskandidatinnen, 2011–2025</v>
      </c>
    </row>
    <row r="19" spans="2:4" x14ac:dyDescent="0.25">
      <c r="B19" s="5" t="str">
        <f>HYPERLINK("#'T2'!A1", "Tabelle 2:")</f>
        <v>Tabelle 2:</v>
      </c>
      <c r="C19" t="s">
        <v>2</v>
      </c>
      <c r="D19" s="6" t="str">
        <f>HYPERLINK("#'T2'!A1", "Bildungsabschlüsse, 2011–2025")</f>
        <v>Bildungsabschlüsse, 2011–2025</v>
      </c>
    </row>
    <row r="21" spans="2:4" ht="13" x14ac:dyDescent="0.3">
      <c r="B21" s="4" t="s">
        <v>12</v>
      </c>
    </row>
    <row r="22" spans="2:4" x14ac:dyDescent="0.25">
      <c r="B22" s="7" t="str">
        <f>HYPERLINK("#'T3'!A1", "Tabelle 3:")</f>
        <v>Tabelle 3:</v>
      </c>
      <c r="C22" t="s">
        <v>2</v>
      </c>
      <c r="D22" s="6" t="str">
        <f>HYPERLINK("#'T3'!A1", "Berufliche Grundbildung, 2011–2025")</f>
        <v>Berufliche Grundbildung, 2011–2025</v>
      </c>
    </row>
    <row r="23" spans="2:4" x14ac:dyDescent="0.25">
      <c r="B23" s="7" t="str">
        <f>HYPERLINK("#'T4'!A1", "Tabelle 4:")</f>
        <v>Tabelle 4:</v>
      </c>
      <c r="C23" t="s">
        <v>2</v>
      </c>
      <c r="D23" s="6" t="str">
        <f>HYPERLINK("#'T4'!A1", "Berufliche Grundbildung, Wirtschaftsmittelschule und Informatikmittelschule mit Berufsmaturität, 2011–2025")</f>
        <v>Berufliche Grundbildung, Wirtschaftsmittelschule und Informatikmittelschule mit Berufsmaturität, 2011–2025</v>
      </c>
    </row>
    <row r="24" spans="2:4" x14ac:dyDescent="0.25">
      <c r="B24" s="7" t="str">
        <f>HYPERLINK("#'T5'!A1", "Tabelle 5:")</f>
        <v>Tabelle 5:</v>
      </c>
      <c r="C24" t="s">
        <v>2</v>
      </c>
      <c r="D24" s="6" t="str">
        <f>HYPERLINK("#'T5'!A1", "Berufliche Grundbildung, Berufsmaturität I und II, 2011–2025")</f>
        <v>Berufliche Grundbildung, Berufsmaturität I und II, 2011–2025</v>
      </c>
    </row>
    <row r="26" spans="2:4" ht="13" x14ac:dyDescent="0.3">
      <c r="B26" s="4" t="s">
        <v>14</v>
      </c>
    </row>
    <row r="27" spans="2:4" x14ac:dyDescent="0.25">
      <c r="B27" s="8" t="str">
        <f>HYPERLINK("#'T6'!A1", "Tabelle 6:")</f>
        <v>Tabelle 6:</v>
      </c>
      <c r="C27" t="s">
        <v>2</v>
      </c>
      <c r="D27" s="6" t="str">
        <f>HYPERLINK("#'T6'!A1", "Allgemeinbildende Schulen, 2011–2025")</f>
        <v>Allgemeinbildende Schulen, 2011–2025</v>
      </c>
    </row>
    <row r="29" spans="2:4" ht="13" x14ac:dyDescent="0.3">
      <c r="B29" s="4" t="s">
        <v>17</v>
      </c>
    </row>
    <row r="30" spans="2:4" x14ac:dyDescent="0.25">
      <c r="B30" s="9" t="str">
        <f>HYPERLINK("#'T7'!A1", "Tabelle 7:")</f>
        <v>Tabelle 7:</v>
      </c>
      <c r="C30" t="s">
        <v>2</v>
      </c>
      <c r="D30" s="6" t="str">
        <f>HYPERLINK("#'T7'!A1", "Passerelle, 2011–2025")</f>
        <v>Passerelle, 2011–2025</v>
      </c>
    </row>
    <row r="31" spans="2:4" x14ac:dyDescent="0.25">
      <c r="B31" s="9" t="str">
        <f>HYPERLINK("#'T8'!A1", "Tabelle 8:")</f>
        <v>Tabelle 8:</v>
      </c>
      <c r="C31" t="s">
        <v>2</v>
      </c>
      <c r="D31" s="6" t="str">
        <f>HYPERLINK("#'T8'!A1", "Vorkurs Pädagogik I, 2011–2025")</f>
        <v>Vorkurs Pädagogik I, 2011–2025</v>
      </c>
    </row>
    <row r="33" spans="2:4" ht="13" x14ac:dyDescent="0.3">
      <c r="B33" s="4" t="s">
        <v>19</v>
      </c>
    </row>
    <row r="34" spans="2:4" x14ac:dyDescent="0.25">
      <c r="B34" s="10" t="str">
        <f>HYPERLINK("#'T9'!A1", "Tabelle 9:")</f>
        <v>Tabelle 9:</v>
      </c>
      <c r="C34" t="s">
        <v>2</v>
      </c>
      <c r="D34" s="6" t="str">
        <f>HYPERLINK("#'T9'!A1", "Höhere Fachschulen, 2011–2025")</f>
        <v>Höhere Fachschulen, 2011–2025</v>
      </c>
    </row>
    <row r="36" spans="2:4" x14ac:dyDescent="0.25">
      <c r="B36" s="11" t="str">
        <f>HYPERLINK("#'Erläuterungen'!A1", "Erläuterungen")</f>
        <v>Erläuterungen</v>
      </c>
    </row>
  </sheetData>
  <mergeCells count="2">
    <mergeCell ref="B6:D6"/>
    <mergeCell ref="B7:D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CCCC"/>
  </sheetPr>
  <dimension ref="B1:AU13"/>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24.453125" customWidth="1"/>
    <col min="3" max="47" width="8.6328125" customWidth="1"/>
  </cols>
  <sheetData>
    <row r="1" spans="2:47" ht="18" x14ac:dyDescent="0.4">
      <c r="B1" s="3" t="s">
        <v>18</v>
      </c>
    </row>
    <row r="4" spans="2:47" x14ac:dyDescent="0.25">
      <c r="B4" s="30" t="s">
        <v>157</v>
      </c>
      <c r="C4" s="27">
        <v>2011</v>
      </c>
      <c r="D4" s="27">
        <v>2011</v>
      </c>
      <c r="E4" s="27">
        <v>2011</v>
      </c>
      <c r="F4" s="27">
        <v>2012</v>
      </c>
      <c r="G4" s="27">
        <v>2012</v>
      </c>
      <c r="H4" s="27">
        <v>2012</v>
      </c>
      <c r="I4" s="27">
        <v>2013</v>
      </c>
      <c r="J4" s="27">
        <v>2013</v>
      </c>
      <c r="K4" s="27">
        <v>2013</v>
      </c>
      <c r="L4" s="27">
        <v>2014</v>
      </c>
      <c r="M4" s="27">
        <v>2014</v>
      </c>
      <c r="N4" s="27">
        <v>2014</v>
      </c>
      <c r="O4" s="27" t="s">
        <v>228</v>
      </c>
      <c r="P4" s="27" t="s">
        <v>228</v>
      </c>
      <c r="Q4" s="27" t="s">
        <v>228</v>
      </c>
      <c r="R4" s="27">
        <v>2016</v>
      </c>
      <c r="S4" s="27">
        <v>2016</v>
      </c>
      <c r="T4" s="27">
        <v>2016</v>
      </c>
      <c r="U4" s="27">
        <v>2017</v>
      </c>
      <c r="V4" s="27">
        <v>2017</v>
      </c>
      <c r="W4" s="27">
        <v>2017</v>
      </c>
      <c r="X4" s="27" t="s">
        <v>220</v>
      </c>
      <c r="Y4" s="27" t="s">
        <v>220</v>
      </c>
      <c r="Z4" s="27" t="s">
        <v>220</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1" t="s">
        <v>229</v>
      </c>
      <c r="C6" s="22">
        <v>620</v>
      </c>
      <c r="D6" s="22">
        <v>429</v>
      </c>
      <c r="E6" s="22">
        <v>191</v>
      </c>
      <c r="F6" s="22">
        <v>644</v>
      </c>
      <c r="G6" s="22">
        <v>454</v>
      </c>
      <c r="H6" s="22">
        <v>190</v>
      </c>
      <c r="I6" s="22">
        <v>678</v>
      </c>
      <c r="J6" s="22">
        <v>446</v>
      </c>
      <c r="K6" s="22">
        <v>232</v>
      </c>
      <c r="L6" s="22">
        <v>765</v>
      </c>
      <c r="M6" s="22">
        <v>447</v>
      </c>
      <c r="N6" s="22">
        <v>318</v>
      </c>
      <c r="O6" s="22">
        <v>819</v>
      </c>
      <c r="P6" s="22">
        <v>509</v>
      </c>
      <c r="Q6" s="22">
        <v>310</v>
      </c>
      <c r="R6" s="22">
        <v>789</v>
      </c>
      <c r="S6" s="22">
        <v>454</v>
      </c>
      <c r="T6" s="22">
        <v>335</v>
      </c>
      <c r="U6" s="22">
        <v>790</v>
      </c>
      <c r="V6" s="22">
        <v>465</v>
      </c>
      <c r="W6" s="22">
        <v>325</v>
      </c>
      <c r="X6" s="22">
        <v>869</v>
      </c>
      <c r="Y6" s="22">
        <v>481</v>
      </c>
      <c r="Z6" s="22">
        <v>388</v>
      </c>
      <c r="AA6" s="22">
        <v>886</v>
      </c>
      <c r="AB6" s="22">
        <v>530</v>
      </c>
      <c r="AC6" s="22">
        <v>356</v>
      </c>
      <c r="AD6" s="22">
        <v>901</v>
      </c>
      <c r="AE6" s="22">
        <v>510</v>
      </c>
      <c r="AF6" s="22">
        <v>391</v>
      </c>
      <c r="AG6" s="22">
        <v>1015</v>
      </c>
      <c r="AH6" s="22">
        <v>573</v>
      </c>
      <c r="AI6" s="22">
        <v>442</v>
      </c>
      <c r="AJ6" s="22">
        <v>1017</v>
      </c>
      <c r="AK6" s="22">
        <v>608</v>
      </c>
      <c r="AL6" s="22">
        <v>409</v>
      </c>
      <c r="AM6" s="22">
        <v>899</v>
      </c>
      <c r="AN6" s="22">
        <v>485</v>
      </c>
      <c r="AO6" s="22">
        <v>414</v>
      </c>
      <c r="AP6" s="22">
        <v>1054</v>
      </c>
      <c r="AQ6" s="22">
        <v>589</v>
      </c>
      <c r="AR6" s="22">
        <v>465</v>
      </c>
      <c r="AS6" s="22">
        <v>1035</v>
      </c>
      <c r="AT6" s="22">
        <v>621</v>
      </c>
      <c r="AU6" s="22">
        <v>414</v>
      </c>
    </row>
    <row r="7" spans="2:47" x14ac:dyDescent="0.2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2:47" x14ac:dyDescent="0.25">
      <c r="B8" s="15" t="s">
        <v>230</v>
      </c>
      <c r="C8" s="16">
        <v>72</v>
      </c>
      <c r="D8" s="16">
        <v>40</v>
      </c>
      <c r="E8" s="16">
        <v>32</v>
      </c>
      <c r="F8" s="16">
        <v>86</v>
      </c>
      <c r="G8" s="16">
        <v>49</v>
      </c>
      <c r="H8" s="16">
        <v>37</v>
      </c>
      <c r="I8" s="16">
        <v>99</v>
      </c>
      <c r="J8" s="16">
        <v>66</v>
      </c>
      <c r="K8" s="16">
        <v>33</v>
      </c>
      <c r="L8" s="16">
        <v>89</v>
      </c>
      <c r="M8" s="16">
        <v>57</v>
      </c>
      <c r="N8" s="16">
        <v>32</v>
      </c>
      <c r="O8" s="16">
        <v>95</v>
      </c>
      <c r="P8" s="16">
        <v>62</v>
      </c>
      <c r="Q8" s="16">
        <v>33</v>
      </c>
      <c r="R8" s="16">
        <v>84</v>
      </c>
      <c r="S8" s="16">
        <v>50</v>
      </c>
      <c r="T8" s="16">
        <v>34</v>
      </c>
      <c r="U8" s="16">
        <v>95</v>
      </c>
      <c r="V8" s="16">
        <v>56</v>
      </c>
      <c r="W8" s="16">
        <v>39</v>
      </c>
      <c r="X8" s="16">
        <v>110</v>
      </c>
      <c r="Y8" s="16">
        <v>61</v>
      </c>
      <c r="Z8" s="16">
        <v>49</v>
      </c>
      <c r="AA8" s="16">
        <v>125</v>
      </c>
      <c r="AB8" s="16">
        <v>85</v>
      </c>
      <c r="AC8" s="16">
        <v>40</v>
      </c>
      <c r="AD8" s="16">
        <v>140</v>
      </c>
      <c r="AE8" s="16">
        <v>84</v>
      </c>
      <c r="AF8" s="16">
        <v>56</v>
      </c>
      <c r="AG8" s="16">
        <v>173</v>
      </c>
      <c r="AH8" s="16">
        <v>109</v>
      </c>
      <c r="AI8" s="16">
        <v>64</v>
      </c>
      <c r="AJ8" s="16">
        <v>177</v>
      </c>
      <c r="AK8" s="16">
        <v>102</v>
      </c>
      <c r="AL8" s="16">
        <v>75</v>
      </c>
      <c r="AM8" s="16">
        <v>176</v>
      </c>
      <c r="AN8" s="16">
        <v>99</v>
      </c>
      <c r="AO8" s="16">
        <v>77</v>
      </c>
      <c r="AP8" s="16">
        <v>159</v>
      </c>
      <c r="AQ8" s="16">
        <v>99</v>
      </c>
      <c r="AR8" s="16">
        <v>60</v>
      </c>
      <c r="AS8" s="16">
        <v>214</v>
      </c>
      <c r="AT8" s="16">
        <v>131</v>
      </c>
      <c r="AU8" s="16">
        <v>83</v>
      </c>
    </row>
    <row r="9" spans="2:47" x14ac:dyDescent="0.25">
      <c r="B9" s="15" t="s">
        <v>231</v>
      </c>
      <c r="C9" s="16">
        <v>398</v>
      </c>
      <c r="D9" s="16">
        <v>370</v>
      </c>
      <c r="E9" s="16">
        <v>28</v>
      </c>
      <c r="F9" s="16">
        <v>405</v>
      </c>
      <c r="G9" s="16">
        <v>384</v>
      </c>
      <c r="H9" s="16">
        <v>21</v>
      </c>
      <c r="I9" s="16">
        <v>376</v>
      </c>
      <c r="J9" s="16">
        <v>356</v>
      </c>
      <c r="K9" s="16">
        <v>20</v>
      </c>
      <c r="L9" s="16">
        <v>374</v>
      </c>
      <c r="M9" s="16">
        <v>355</v>
      </c>
      <c r="N9" s="16">
        <v>19</v>
      </c>
      <c r="O9" s="16">
        <v>398</v>
      </c>
      <c r="P9" s="16">
        <v>378</v>
      </c>
      <c r="Q9" s="16">
        <v>20</v>
      </c>
      <c r="R9" s="16">
        <v>368</v>
      </c>
      <c r="S9" s="16">
        <v>341</v>
      </c>
      <c r="T9" s="16">
        <v>27</v>
      </c>
      <c r="U9" s="16">
        <v>376</v>
      </c>
      <c r="V9" s="16">
        <v>358</v>
      </c>
      <c r="W9" s="16">
        <v>18</v>
      </c>
      <c r="X9" s="16">
        <v>386</v>
      </c>
      <c r="Y9" s="16">
        <v>363</v>
      </c>
      <c r="Z9" s="16">
        <v>23</v>
      </c>
      <c r="AA9" s="16">
        <v>417</v>
      </c>
      <c r="AB9" s="16">
        <v>393</v>
      </c>
      <c r="AC9" s="16">
        <v>24</v>
      </c>
      <c r="AD9" s="16">
        <v>378</v>
      </c>
      <c r="AE9" s="16">
        <v>352</v>
      </c>
      <c r="AF9" s="16">
        <v>26</v>
      </c>
      <c r="AG9" s="16">
        <v>397</v>
      </c>
      <c r="AH9" s="16">
        <v>378</v>
      </c>
      <c r="AI9" s="16">
        <v>19</v>
      </c>
      <c r="AJ9" s="16">
        <v>446</v>
      </c>
      <c r="AK9" s="16">
        <v>422</v>
      </c>
      <c r="AL9" s="16">
        <v>24</v>
      </c>
      <c r="AM9" s="16">
        <v>332</v>
      </c>
      <c r="AN9" s="16">
        <v>314</v>
      </c>
      <c r="AO9" s="16">
        <v>18</v>
      </c>
      <c r="AP9" s="16">
        <v>415</v>
      </c>
      <c r="AQ9" s="16">
        <v>397</v>
      </c>
      <c r="AR9" s="16">
        <v>18</v>
      </c>
      <c r="AS9" s="16">
        <v>439</v>
      </c>
      <c r="AT9" s="16">
        <v>413</v>
      </c>
      <c r="AU9" s="16">
        <v>26</v>
      </c>
    </row>
    <row r="10" spans="2:47" x14ac:dyDescent="0.25">
      <c r="B10" s="17" t="s">
        <v>232</v>
      </c>
      <c r="C10" s="18">
        <v>150</v>
      </c>
      <c r="D10" s="18">
        <v>19</v>
      </c>
      <c r="E10" s="18">
        <v>131</v>
      </c>
      <c r="F10" s="18">
        <v>153</v>
      </c>
      <c r="G10" s="18">
        <v>21</v>
      </c>
      <c r="H10" s="18">
        <v>132</v>
      </c>
      <c r="I10" s="18">
        <v>203</v>
      </c>
      <c r="J10" s="18">
        <v>24</v>
      </c>
      <c r="K10" s="18">
        <v>179</v>
      </c>
      <c r="L10" s="18">
        <v>302</v>
      </c>
      <c r="M10" s="18">
        <v>35</v>
      </c>
      <c r="N10" s="18">
        <v>267</v>
      </c>
      <c r="O10" s="18">
        <v>326</v>
      </c>
      <c r="P10" s="18">
        <v>69</v>
      </c>
      <c r="Q10" s="18">
        <v>257</v>
      </c>
      <c r="R10" s="18">
        <v>337</v>
      </c>
      <c r="S10" s="18">
        <v>63</v>
      </c>
      <c r="T10" s="18">
        <v>274</v>
      </c>
      <c r="U10" s="18">
        <v>319</v>
      </c>
      <c r="V10" s="18">
        <v>51</v>
      </c>
      <c r="W10" s="18">
        <v>268</v>
      </c>
      <c r="X10" s="18">
        <v>373</v>
      </c>
      <c r="Y10" s="18">
        <v>57</v>
      </c>
      <c r="Z10" s="18">
        <v>316</v>
      </c>
      <c r="AA10" s="18">
        <v>344</v>
      </c>
      <c r="AB10" s="18">
        <v>52</v>
      </c>
      <c r="AC10" s="18">
        <v>292</v>
      </c>
      <c r="AD10" s="18">
        <v>383</v>
      </c>
      <c r="AE10" s="18">
        <v>74</v>
      </c>
      <c r="AF10" s="18">
        <v>309</v>
      </c>
      <c r="AG10" s="18">
        <v>445</v>
      </c>
      <c r="AH10" s="18">
        <v>86</v>
      </c>
      <c r="AI10" s="18">
        <v>359</v>
      </c>
      <c r="AJ10" s="18">
        <v>394</v>
      </c>
      <c r="AK10" s="18">
        <v>84</v>
      </c>
      <c r="AL10" s="18">
        <v>310</v>
      </c>
      <c r="AM10" s="18">
        <v>391</v>
      </c>
      <c r="AN10" s="18">
        <v>72</v>
      </c>
      <c r="AO10" s="18">
        <v>319</v>
      </c>
      <c r="AP10" s="18">
        <v>480</v>
      </c>
      <c r="AQ10" s="18">
        <v>93</v>
      </c>
      <c r="AR10" s="18">
        <v>387</v>
      </c>
      <c r="AS10" s="18">
        <v>382</v>
      </c>
      <c r="AT10" s="18">
        <v>77</v>
      </c>
      <c r="AU10" s="18">
        <v>305</v>
      </c>
    </row>
    <row r="12" spans="2:47" x14ac:dyDescent="0.25">
      <c r="B12" s="28" t="s">
        <v>233</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row>
    <row r="13" spans="2:47" x14ac:dyDescent="0.25">
      <c r="B13" s="28" t="s">
        <v>234</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row>
  </sheetData>
  <mergeCells count="18">
    <mergeCell ref="AS4:AU4"/>
    <mergeCell ref="B12:AU12"/>
    <mergeCell ref="B13:AU13"/>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08080"/>
  </sheetPr>
  <dimension ref="B1:B32"/>
  <sheetViews>
    <sheetView showGridLines="0" workbookViewId="0"/>
  </sheetViews>
  <sheetFormatPr baseColWidth="10" defaultRowHeight="12.5" x14ac:dyDescent="0.25"/>
  <cols>
    <col min="1" max="1" width="2.54296875" customWidth="1"/>
    <col min="2" max="2" width="100.7265625" customWidth="1"/>
  </cols>
  <sheetData>
    <row r="1" spans="2:2" ht="18" x14ac:dyDescent="0.4">
      <c r="B1" s="3" t="s">
        <v>20</v>
      </c>
    </row>
    <row r="4" spans="2:2" ht="25" x14ac:dyDescent="0.25">
      <c r="B4" s="12" t="s">
        <v>21</v>
      </c>
    </row>
    <row r="5" spans="2:2" x14ac:dyDescent="0.25">
      <c r="B5" s="12" t="s">
        <v>2</v>
      </c>
    </row>
    <row r="6" spans="2:2" x14ac:dyDescent="0.25">
      <c r="B6" s="12" t="s">
        <v>22</v>
      </c>
    </row>
    <row r="7" spans="2:2" x14ac:dyDescent="0.25">
      <c r="B7" s="12" t="s">
        <v>2</v>
      </c>
    </row>
    <row r="8" spans="2:2" ht="50" x14ac:dyDescent="0.25">
      <c r="B8" s="12" t="s">
        <v>23</v>
      </c>
    </row>
    <row r="9" spans="2:2" x14ac:dyDescent="0.25">
      <c r="B9" s="12" t="s">
        <v>2</v>
      </c>
    </row>
    <row r="10" spans="2:2" ht="37.5" x14ac:dyDescent="0.25">
      <c r="B10" s="12" t="s">
        <v>24</v>
      </c>
    </row>
    <row r="11" spans="2:2" x14ac:dyDescent="0.25">
      <c r="B11" s="12" t="s">
        <v>2</v>
      </c>
    </row>
    <row r="12" spans="2:2" ht="37.5" x14ac:dyDescent="0.25">
      <c r="B12" s="12" t="s">
        <v>25</v>
      </c>
    </row>
    <row r="13" spans="2:2" x14ac:dyDescent="0.25">
      <c r="B13" s="12" t="s">
        <v>2</v>
      </c>
    </row>
    <row r="14" spans="2:2" ht="25" x14ac:dyDescent="0.25">
      <c r="B14" s="12" t="s">
        <v>26</v>
      </c>
    </row>
    <row r="15" spans="2:2" x14ac:dyDescent="0.25">
      <c r="B15" s="12" t="s">
        <v>2</v>
      </c>
    </row>
    <row r="16" spans="2:2" ht="75" x14ac:dyDescent="0.25">
      <c r="B16" s="12" t="s">
        <v>27</v>
      </c>
    </row>
    <row r="17" spans="2:2" x14ac:dyDescent="0.25">
      <c r="B17" s="12" t="s">
        <v>2</v>
      </c>
    </row>
    <row r="18" spans="2:2" ht="37.5" x14ac:dyDescent="0.25">
      <c r="B18" s="12" t="s">
        <v>28</v>
      </c>
    </row>
    <row r="19" spans="2:2" x14ac:dyDescent="0.25">
      <c r="B19" s="12" t="s">
        <v>2</v>
      </c>
    </row>
    <row r="20" spans="2:2" ht="37.5" x14ac:dyDescent="0.25">
      <c r="B20" s="12" t="s">
        <v>29</v>
      </c>
    </row>
    <row r="21" spans="2:2" x14ac:dyDescent="0.25">
      <c r="B21" s="12" t="s">
        <v>2</v>
      </c>
    </row>
    <row r="22" spans="2:2" ht="50" x14ac:dyDescent="0.25">
      <c r="B22" s="12" t="s">
        <v>30</v>
      </c>
    </row>
    <row r="23" spans="2:2" x14ac:dyDescent="0.25">
      <c r="B23" s="12" t="s">
        <v>2</v>
      </c>
    </row>
    <row r="24" spans="2:2" ht="37.5" x14ac:dyDescent="0.25">
      <c r="B24" s="12" t="s">
        <v>31</v>
      </c>
    </row>
    <row r="25" spans="2:2" x14ac:dyDescent="0.25">
      <c r="B25" s="12" t="s">
        <v>2</v>
      </c>
    </row>
    <row r="26" spans="2:2" ht="37.5" x14ac:dyDescent="0.25">
      <c r="B26" s="12" t="s">
        <v>32</v>
      </c>
    </row>
    <row r="27" spans="2:2" x14ac:dyDescent="0.25">
      <c r="B27" s="12" t="s">
        <v>2</v>
      </c>
    </row>
    <row r="28" spans="2:2" ht="25" x14ac:dyDescent="0.25">
      <c r="B28" s="12" t="s">
        <v>33</v>
      </c>
    </row>
    <row r="29" spans="2:2" x14ac:dyDescent="0.25">
      <c r="B29" s="12" t="s">
        <v>2</v>
      </c>
    </row>
    <row r="30" spans="2:2" ht="75" x14ac:dyDescent="0.25">
      <c r="B30" s="12" t="s">
        <v>34</v>
      </c>
    </row>
    <row r="31" spans="2:2" x14ac:dyDescent="0.25">
      <c r="B31" s="12" t="s">
        <v>2</v>
      </c>
    </row>
    <row r="32" spans="2:2" ht="75" x14ac:dyDescent="0.25">
      <c r="B32" s="12" t="s">
        <v>35</v>
      </c>
    </row>
  </sheetData>
  <pageMargins left="0.7" right="0.7" top="0.75" bottom="0.75" header="0.3" footer="0.3"/>
  <pageSetup paperSize="9" scale="50" fitToWidth="0"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AU53"/>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37.36328125" customWidth="1"/>
    <col min="3" max="47" width="11.54296875" customWidth="1"/>
  </cols>
  <sheetData>
    <row r="1" spans="2:47" ht="18" x14ac:dyDescent="0.4">
      <c r="B1" s="3" t="s">
        <v>6</v>
      </c>
    </row>
    <row r="4" spans="2:47" x14ac:dyDescent="0.25">
      <c r="B4" s="31" t="s">
        <v>36</v>
      </c>
      <c r="C4" s="27">
        <v>2011</v>
      </c>
      <c r="D4" s="27">
        <v>2011</v>
      </c>
      <c r="E4" s="27">
        <v>2011</v>
      </c>
      <c r="F4" s="27">
        <v>2012</v>
      </c>
      <c r="G4" s="27">
        <v>2012</v>
      </c>
      <c r="H4" s="27">
        <v>2012</v>
      </c>
      <c r="I4" s="27">
        <v>2013</v>
      </c>
      <c r="J4" s="27">
        <v>2013</v>
      </c>
      <c r="K4" s="27">
        <v>2013</v>
      </c>
      <c r="L4" s="27">
        <v>2014</v>
      </c>
      <c r="M4" s="27">
        <v>2014</v>
      </c>
      <c r="N4" s="27">
        <v>2014</v>
      </c>
      <c r="O4" s="27">
        <v>2015</v>
      </c>
      <c r="P4" s="27">
        <v>2015</v>
      </c>
      <c r="Q4" s="27">
        <v>2015</v>
      </c>
      <c r="R4" s="27">
        <v>2016</v>
      </c>
      <c r="S4" s="27">
        <v>2016</v>
      </c>
      <c r="T4" s="27">
        <v>2016</v>
      </c>
      <c r="U4" s="27">
        <v>2017</v>
      </c>
      <c r="V4" s="27">
        <v>2017</v>
      </c>
      <c r="W4" s="27">
        <v>2017</v>
      </c>
      <c r="X4" s="27">
        <v>2018</v>
      </c>
      <c r="Y4" s="27">
        <v>2018</v>
      </c>
      <c r="Z4" s="27">
        <v>2018</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2"/>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x14ac:dyDescent="0.25">
      <c r="B6" s="15" t="s">
        <v>40</v>
      </c>
      <c r="C6" s="16">
        <v>4965</v>
      </c>
      <c r="D6" s="16">
        <v>2691</v>
      </c>
      <c r="E6" s="16">
        <v>2274</v>
      </c>
      <c r="F6" s="16">
        <v>5339</v>
      </c>
      <c r="G6" s="16">
        <v>2951</v>
      </c>
      <c r="H6" s="16">
        <v>2388</v>
      </c>
      <c r="I6" s="16">
        <v>5139</v>
      </c>
      <c r="J6" s="16">
        <v>2883</v>
      </c>
      <c r="K6" s="16">
        <v>2256</v>
      </c>
      <c r="L6" s="16">
        <v>5126</v>
      </c>
      <c r="M6" s="16">
        <v>2902</v>
      </c>
      <c r="N6" s="16">
        <v>2224</v>
      </c>
      <c r="O6" s="16">
        <v>5039</v>
      </c>
      <c r="P6" s="16">
        <v>2869</v>
      </c>
      <c r="Q6" s="16">
        <v>2170</v>
      </c>
      <c r="R6" s="16">
        <v>5130</v>
      </c>
      <c r="S6" s="16">
        <v>2862</v>
      </c>
      <c r="T6" s="16">
        <v>2268</v>
      </c>
      <c r="U6" s="16">
        <v>5070</v>
      </c>
      <c r="V6" s="16">
        <v>2800</v>
      </c>
      <c r="W6" s="16">
        <v>2270</v>
      </c>
      <c r="X6" s="16">
        <v>5117</v>
      </c>
      <c r="Y6" s="16">
        <v>2867</v>
      </c>
      <c r="Z6" s="16">
        <v>2250</v>
      </c>
      <c r="AA6" s="16">
        <v>4990</v>
      </c>
      <c r="AB6" s="16">
        <v>2823</v>
      </c>
      <c r="AC6" s="16">
        <v>2167</v>
      </c>
      <c r="AD6" s="16">
        <v>5041</v>
      </c>
      <c r="AE6" s="16">
        <v>2830</v>
      </c>
      <c r="AF6" s="16">
        <v>2211</v>
      </c>
      <c r="AG6" s="16">
        <v>4743</v>
      </c>
      <c r="AH6" s="16">
        <v>2672</v>
      </c>
      <c r="AI6" s="16">
        <v>2071</v>
      </c>
      <c r="AJ6" s="16">
        <v>4896</v>
      </c>
      <c r="AK6" s="16">
        <v>2817</v>
      </c>
      <c r="AL6" s="16">
        <v>2079</v>
      </c>
      <c r="AM6" s="16">
        <v>4980</v>
      </c>
      <c r="AN6" s="16">
        <v>2735</v>
      </c>
      <c r="AO6" s="16">
        <v>2245</v>
      </c>
      <c r="AP6" s="16">
        <v>4904</v>
      </c>
      <c r="AQ6" s="16">
        <v>2739</v>
      </c>
      <c r="AR6" s="16">
        <v>2165</v>
      </c>
      <c r="AS6" s="16">
        <v>4962</v>
      </c>
      <c r="AT6" s="16">
        <v>2730</v>
      </c>
      <c r="AU6" s="16">
        <v>2232</v>
      </c>
    </row>
    <row r="7" spans="2:47" x14ac:dyDescent="0.25">
      <c r="B7" s="15" t="s">
        <v>41</v>
      </c>
      <c r="C7" s="16">
        <v>387</v>
      </c>
      <c r="D7" s="16">
        <v>195</v>
      </c>
      <c r="E7" s="16">
        <v>192</v>
      </c>
      <c r="F7" s="16">
        <v>425</v>
      </c>
      <c r="G7" s="16">
        <v>203</v>
      </c>
      <c r="H7" s="16">
        <v>222</v>
      </c>
      <c r="I7" s="16">
        <v>447</v>
      </c>
      <c r="J7" s="16">
        <v>226</v>
      </c>
      <c r="K7" s="16">
        <v>221</v>
      </c>
      <c r="L7" s="16">
        <v>524</v>
      </c>
      <c r="M7" s="16">
        <v>262</v>
      </c>
      <c r="N7" s="16">
        <v>262</v>
      </c>
      <c r="O7" s="16">
        <v>524</v>
      </c>
      <c r="P7" s="16">
        <v>283</v>
      </c>
      <c r="Q7" s="16">
        <v>241</v>
      </c>
      <c r="R7" s="16">
        <v>563</v>
      </c>
      <c r="S7" s="16">
        <v>282</v>
      </c>
      <c r="T7" s="16">
        <v>281</v>
      </c>
      <c r="U7" s="16">
        <v>593</v>
      </c>
      <c r="V7" s="16">
        <v>309</v>
      </c>
      <c r="W7" s="16">
        <v>284</v>
      </c>
      <c r="X7" s="16">
        <v>563</v>
      </c>
      <c r="Y7" s="16">
        <v>311</v>
      </c>
      <c r="Z7" s="16">
        <v>252</v>
      </c>
      <c r="AA7" s="16">
        <v>663</v>
      </c>
      <c r="AB7" s="16">
        <v>375</v>
      </c>
      <c r="AC7" s="16">
        <v>288</v>
      </c>
      <c r="AD7" s="16">
        <v>654</v>
      </c>
      <c r="AE7" s="16">
        <v>381</v>
      </c>
      <c r="AF7" s="16">
        <v>273</v>
      </c>
      <c r="AG7" s="16">
        <v>701</v>
      </c>
      <c r="AH7" s="16">
        <v>423</v>
      </c>
      <c r="AI7" s="16">
        <v>278</v>
      </c>
      <c r="AJ7" s="16">
        <v>719</v>
      </c>
      <c r="AK7" s="16">
        <v>417</v>
      </c>
      <c r="AL7" s="16">
        <v>302</v>
      </c>
      <c r="AM7" s="16">
        <v>649</v>
      </c>
      <c r="AN7" s="16">
        <v>368</v>
      </c>
      <c r="AO7" s="16">
        <v>281</v>
      </c>
      <c r="AP7" s="16">
        <v>637</v>
      </c>
      <c r="AQ7" s="16">
        <v>393</v>
      </c>
      <c r="AR7" s="16">
        <v>244</v>
      </c>
      <c r="AS7" s="16">
        <v>601</v>
      </c>
      <c r="AT7" s="16">
        <v>368</v>
      </c>
      <c r="AU7" s="16">
        <v>233</v>
      </c>
    </row>
    <row r="8" spans="2:47" x14ac:dyDescent="0.25">
      <c r="B8" s="1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2:47" x14ac:dyDescent="0.25">
      <c r="B9" s="15" t="s">
        <v>43</v>
      </c>
      <c r="C9" s="16">
        <v>208</v>
      </c>
      <c r="D9" s="16">
        <v>133</v>
      </c>
      <c r="E9" s="16">
        <v>75</v>
      </c>
      <c r="F9" s="16">
        <v>238</v>
      </c>
      <c r="G9" s="16">
        <v>140</v>
      </c>
      <c r="H9" s="16">
        <v>98</v>
      </c>
      <c r="I9" s="16">
        <v>122</v>
      </c>
      <c r="J9" s="16">
        <v>79</v>
      </c>
      <c r="K9" s="16">
        <v>43</v>
      </c>
      <c r="L9" s="16">
        <v>138</v>
      </c>
      <c r="M9" s="16">
        <v>85</v>
      </c>
      <c r="N9" s="16">
        <v>53</v>
      </c>
      <c r="O9" s="16">
        <v>89</v>
      </c>
      <c r="P9" s="16">
        <v>59</v>
      </c>
      <c r="Q9" s="16">
        <v>30</v>
      </c>
      <c r="R9" s="16">
        <v>142</v>
      </c>
      <c r="S9" s="16">
        <v>82</v>
      </c>
      <c r="T9" s="16">
        <v>60</v>
      </c>
      <c r="U9" s="16">
        <v>135</v>
      </c>
      <c r="V9" s="16">
        <v>80</v>
      </c>
      <c r="W9" s="16">
        <v>55</v>
      </c>
      <c r="X9" s="16">
        <v>130</v>
      </c>
      <c r="Y9" s="16">
        <v>88</v>
      </c>
      <c r="Z9" s="16">
        <v>42</v>
      </c>
      <c r="AA9" s="16">
        <v>136</v>
      </c>
      <c r="AB9" s="16">
        <v>83</v>
      </c>
      <c r="AC9" s="16">
        <v>53</v>
      </c>
      <c r="AD9" s="16">
        <v>104</v>
      </c>
      <c r="AE9" s="16">
        <v>67</v>
      </c>
      <c r="AF9" s="16">
        <v>37</v>
      </c>
      <c r="AG9" s="16">
        <v>95</v>
      </c>
      <c r="AH9" s="16">
        <v>61</v>
      </c>
      <c r="AI9" s="16">
        <v>34</v>
      </c>
      <c r="AJ9" s="16">
        <v>96</v>
      </c>
      <c r="AK9" s="16">
        <v>61</v>
      </c>
      <c r="AL9" s="16">
        <v>35</v>
      </c>
      <c r="AM9" s="16">
        <v>69</v>
      </c>
      <c r="AN9" s="16">
        <v>45</v>
      </c>
      <c r="AO9" s="16">
        <v>24</v>
      </c>
      <c r="AP9" s="16">
        <v>79</v>
      </c>
      <c r="AQ9" s="16">
        <v>50</v>
      </c>
      <c r="AR9" s="16">
        <v>29</v>
      </c>
      <c r="AS9" s="16">
        <v>78</v>
      </c>
      <c r="AT9" s="16">
        <v>46</v>
      </c>
      <c r="AU9" s="16">
        <v>32</v>
      </c>
    </row>
    <row r="10" spans="2:47" x14ac:dyDescent="0.25">
      <c r="B10" s="15" t="s">
        <v>44</v>
      </c>
      <c r="C10" s="16" t="s">
        <v>42</v>
      </c>
      <c r="D10" s="16" t="s">
        <v>42</v>
      </c>
      <c r="E10" s="16" t="s">
        <v>42</v>
      </c>
      <c r="F10" s="16">
        <v>7</v>
      </c>
      <c r="G10" s="16">
        <v>6</v>
      </c>
      <c r="H10" s="16">
        <v>1</v>
      </c>
      <c r="I10" s="16">
        <v>17</v>
      </c>
      <c r="J10" s="16">
        <v>15</v>
      </c>
      <c r="K10" s="16">
        <v>2</v>
      </c>
      <c r="L10" s="16">
        <v>20</v>
      </c>
      <c r="M10" s="16">
        <v>19</v>
      </c>
      <c r="N10" s="16">
        <v>1</v>
      </c>
      <c r="O10" s="16">
        <v>20</v>
      </c>
      <c r="P10" s="16">
        <v>20</v>
      </c>
      <c r="Q10" s="16">
        <v>0</v>
      </c>
      <c r="R10" s="16">
        <v>32</v>
      </c>
      <c r="S10" s="16">
        <v>32</v>
      </c>
      <c r="T10" s="16">
        <v>0</v>
      </c>
      <c r="U10" s="16">
        <v>25</v>
      </c>
      <c r="V10" s="16">
        <v>23</v>
      </c>
      <c r="W10" s="16">
        <v>2</v>
      </c>
      <c r="X10" s="16">
        <v>40</v>
      </c>
      <c r="Y10" s="16">
        <v>39</v>
      </c>
      <c r="Z10" s="16">
        <v>1</v>
      </c>
      <c r="AA10" s="16">
        <v>31</v>
      </c>
      <c r="AB10" s="16">
        <v>30</v>
      </c>
      <c r="AC10" s="16">
        <v>1</v>
      </c>
      <c r="AD10" s="16">
        <v>47</v>
      </c>
      <c r="AE10" s="16">
        <v>44</v>
      </c>
      <c r="AF10" s="16">
        <v>3</v>
      </c>
      <c r="AG10" s="16">
        <v>26</v>
      </c>
      <c r="AH10" s="16">
        <v>24</v>
      </c>
      <c r="AI10" s="16">
        <v>2</v>
      </c>
      <c r="AJ10" s="16">
        <v>43</v>
      </c>
      <c r="AK10" s="16">
        <v>39</v>
      </c>
      <c r="AL10" s="16">
        <v>4</v>
      </c>
      <c r="AM10" s="16">
        <v>29</v>
      </c>
      <c r="AN10" s="16">
        <v>25</v>
      </c>
      <c r="AO10" s="16">
        <v>4</v>
      </c>
      <c r="AP10" s="16">
        <v>58</v>
      </c>
      <c r="AQ10" s="16">
        <v>54</v>
      </c>
      <c r="AR10" s="16">
        <v>4</v>
      </c>
      <c r="AS10" s="16">
        <v>45</v>
      </c>
      <c r="AT10" s="16">
        <v>39</v>
      </c>
      <c r="AU10" s="16">
        <v>6</v>
      </c>
    </row>
    <row r="11" spans="2:47" x14ac:dyDescent="0.25">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row>
    <row r="12" spans="2:47" x14ac:dyDescent="0.25">
      <c r="B12" s="15" t="s">
        <v>45</v>
      </c>
      <c r="C12" s="16">
        <v>541</v>
      </c>
      <c r="D12" s="16">
        <v>291</v>
      </c>
      <c r="E12" s="16">
        <v>250</v>
      </c>
      <c r="F12" s="16">
        <v>514</v>
      </c>
      <c r="G12" s="16">
        <v>290</v>
      </c>
      <c r="H12" s="16">
        <v>224</v>
      </c>
      <c r="I12" s="16">
        <v>497</v>
      </c>
      <c r="J12" s="16">
        <v>272</v>
      </c>
      <c r="K12" s="16">
        <v>225</v>
      </c>
      <c r="L12" s="16">
        <v>530</v>
      </c>
      <c r="M12" s="16">
        <v>300</v>
      </c>
      <c r="N12" s="16">
        <v>230</v>
      </c>
      <c r="O12" s="16">
        <v>530</v>
      </c>
      <c r="P12" s="16">
        <v>263</v>
      </c>
      <c r="Q12" s="16">
        <v>267</v>
      </c>
      <c r="R12" s="16">
        <v>522</v>
      </c>
      <c r="S12" s="16">
        <v>279</v>
      </c>
      <c r="T12" s="16">
        <v>243</v>
      </c>
      <c r="U12" s="16">
        <v>519</v>
      </c>
      <c r="V12" s="16">
        <v>278</v>
      </c>
      <c r="W12" s="16">
        <v>241</v>
      </c>
      <c r="X12" s="16">
        <v>532</v>
      </c>
      <c r="Y12" s="16">
        <v>304</v>
      </c>
      <c r="Z12" s="16">
        <v>228</v>
      </c>
      <c r="AA12" s="16">
        <v>521</v>
      </c>
      <c r="AB12" s="16">
        <v>312</v>
      </c>
      <c r="AC12" s="16">
        <v>209</v>
      </c>
      <c r="AD12" s="16">
        <v>503</v>
      </c>
      <c r="AE12" s="16">
        <v>270</v>
      </c>
      <c r="AF12" s="16">
        <v>233</v>
      </c>
      <c r="AG12" s="16">
        <v>446</v>
      </c>
      <c r="AH12" s="16">
        <v>262</v>
      </c>
      <c r="AI12" s="16">
        <v>184</v>
      </c>
      <c r="AJ12" s="16">
        <v>453</v>
      </c>
      <c r="AK12" s="16">
        <v>241</v>
      </c>
      <c r="AL12" s="16">
        <v>212</v>
      </c>
      <c r="AM12" s="16">
        <v>430</v>
      </c>
      <c r="AN12" s="16">
        <v>250</v>
      </c>
      <c r="AO12" s="16">
        <v>180</v>
      </c>
      <c r="AP12" s="16">
        <v>397</v>
      </c>
      <c r="AQ12" s="16">
        <v>217</v>
      </c>
      <c r="AR12" s="16">
        <v>180</v>
      </c>
      <c r="AS12" s="16">
        <v>408</v>
      </c>
      <c r="AT12" s="16">
        <v>244</v>
      </c>
      <c r="AU12" s="16">
        <v>164</v>
      </c>
    </row>
    <row r="13" spans="2:47" x14ac:dyDescent="0.25">
      <c r="B13" s="15" t="s">
        <v>46</v>
      </c>
      <c r="C13" s="16">
        <v>240</v>
      </c>
      <c r="D13" s="16">
        <v>127</v>
      </c>
      <c r="E13" s="16">
        <v>113</v>
      </c>
      <c r="F13" s="16">
        <v>270</v>
      </c>
      <c r="G13" s="16">
        <v>154</v>
      </c>
      <c r="H13" s="16">
        <v>116</v>
      </c>
      <c r="I13" s="16">
        <v>283</v>
      </c>
      <c r="J13" s="16">
        <v>162</v>
      </c>
      <c r="K13" s="16">
        <v>121</v>
      </c>
      <c r="L13" s="16">
        <v>296</v>
      </c>
      <c r="M13" s="16">
        <v>158</v>
      </c>
      <c r="N13" s="16">
        <v>138</v>
      </c>
      <c r="O13" s="16">
        <v>293</v>
      </c>
      <c r="P13" s="16">
        <v>163</v>
      </c>
      <c r="Q13" s="16">
        <v>130</v>
      </c>
      <c r="R13" s="16">
        <v>403</v>
      </c>
      <c r="S13" s="16">
        <v>228</v>
      </c>
      <c r="T13" s="16">
        <v>175</v>
      </c>
      <c r="U13" s="16">
        <v>389</v>
      </c>
      <c r="V13" s="16">
        <v>219</v>
      </c>
      <c r="W13" s="16">
        <v>170</v>
      </c>
      <c r="X13" s="16">
        <v>388</v>
      </c>
      <c r="Y13" s="16">
        <v>225</v>
      </c>
      <c r="Z13" s="16">
        <v>163</v>
      </c>
      <c r="AA13" s="16">
        <v>428</v>
      </c>
      <c r="AB13" s="16">
        <v>216</v>
      </c>
      <c r="AC13" s="16">
        <v>212</v>
      </c>
      <c r="AD13" s="16">
        <v>429</v>
      </c>
      <c r="AE13" s="16">
        <v>227</v>
      </c>
      <c r="AF13" s="16">
        <v>202</v>
      </c>
      <c r="AG13" s="16">
        <v>461</v>
      </c>
      <c r="AH13" s="16">
        <v>263</v>
      </c>
      <c r="AI13" s="16">
        <v>198</v>
      </c>
      <c r="AJ13" s="16">
        <v>485</v>
      </c>
      <c r="AK13" s="16">
        <v>244</v>
      </c>
      <c r="AL13" s="16">
        <v>241</v>
      </c>
      <c r="AM13" s="16">
        <v>506</v>
      </c>
      <c r="AN13" s="16">
        <v>230</v>
      </c>
      <c r="AO13" s="16">
        <v>276</v>
      </c>
      <c r="AP13" s="16">
        <v>478</v>
      </c>
      <c r="AQ13" s="16">
        <v>228</v>
      </c>
      <c r="AR13" s="16">
        <v>250</v>
      </c>
      <c r="AS13" s="16">
        <v>442</v>
      </c>
      <c r="AT13" s="16">
        <v>222</v>
      </c>
      <c r="AU13" s="16">
        <v>220</v>
      </c>
    </row>
    <row r="14" spans="2:47" x14ac:dyDescent="0.25">
      <c r="B14" s="1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row>
    <row r="15" spans="2:47" x14ac:dyDescent="0.25">
      <c r="B15" s="15" t="s">
        <v>47</v>
      </c>
      <c r="C15" s="16">
        <v>961</v>
      </c>
      <c r="D15" s="16">
        <v>399</v>
      </c>
      <c r="E15" s="16">
        <v>562</v>
      </c>
      <c r="F15" s="16">
        <v>933</v>
      </c>
      <c r="G15" s="16">
        <v>366</v>
      </c>
      <c r="H15" s="16">
        <v>567</v>
      </c>
      <c r="I15" s="16">
        <v>1026</v>
      </c>
      <c r="J15" s="16">
        <v>415</v>
      </c>
      <c r="K15" s="16">
        <v>611</v>
      </c>
      <c r="L15" s="16">
        <v>1061</v>
      </c>
      <c r="M15" s="16">
        <v>444</v>
      </c>
      <c r="N15" s="16">
        <v>617</v>
      </c>
      <c r="O15" s="16">
        <v>1023</v>
      </c>
      <c r="P15" s="16">
        <v>419</v>
      </c>
      <c r="Q15" s="16">
        <v>604</v>
      </c>
      <c r="R15" s="16">
        <v>1016</v>
      </c>
      <c r="S15" s="16">
        <v>423</v>
      </c>
      <c r="T15" s="16">
        <v>593</v>
      </c>
      <c r="U15" s="16">
        <v>1081</v>
      </c>
      <c r="V15" s="16">
        <v>425</v>
      </c>
      <c r="W15" s="16">
        <v>656</v>
      </c>
      <c r="X15" s="16">
        <v>1032</v>
      </c>
      <c r="Y15" s="16">
        <v>387</v>
      </c>
      <c r="Z15" s="16">
        <v>645</v>
      </c>
      <c r="AA15" s="16">
        <v>1020</v>
      </c>
      <c r="AB15" s="16">
        <v>422</v>
      </c>
      <c r="AC15" s="16">
        <v>598</v>
      </c>
      <c r="AD15" s="16">
        <v>1053</v>
      </c>
      <c r="AE15" s="16">
        <v>422</v>
      </c>
      <c r="AF15" s="16">
        <v>631</v>
      </c>
      <c r="AG15" s="16">
        <v>1019</v>
      </c>
      <c r="AH15" s="16">
        <v>386</v>
      </c>
      <c r="AI15" s="16">
        <v>633</v>
      </c>
      <c r="AJ15" s="16">
        <v>1090</v>
      </c>
      <c r="AK15" s="16">
        <v>440</v>
      </c>
      <c r="AL15" s="16">
        <v>650</v>
      </c>
      <c r="AM15" s="16">
        <v>1078</v>
      </c>
      <c r="AN15" s="16">
        <v>452</v>
      </c>
      <c r="AO15" s="16">
        <v>626</v>
      </c>
      <c r="AP15" s="16">
        <v>1133</v>
      </c>
      <c r="AQ15" s="16">
        <v>424</v>
      </c>
      <c r="AR15" s="16">
        <v>709</v>
      </c>
      <c r="AS15" s="16">
        <v>1064</v>
      </c>
      <c r="AT15" s="16">
        <v>434</v>
      </c>
      <c r="AU15" s="16">
        <v>630</v>
      </c>
    </row>
    <row r="16" spans="2:47" x14ac:dyDescent="0.25">
      <c r="B16" s="15" t="s">
        <v>48</v>
      </c>
      <c r="C16" s="16">
        <v>106</v>
      </c>
      <c r="D16" s="16">
        <v>17</v>
      </c>
      <c r="E16" s="16">
        <v>89</v>
      </c>
      <c r="F16" s="16">
        <v>117</v>
      </c>
      <c r="G16" s="16">
        <v>14</v>
      </c>
      <c r="H16" s="16">
        <v>103</v>
      </c>
      <c r="I16" s="16">
        <v>105</v>
      </c>
      <c r="J16" s="16">
        <v>14</v>
      </c>
      <c r="K16" s="16">
        <v>91</v>
      </c>
      <c r="L16" s="16">
        <v>129</v>
      </c>
      <c r="M16" s="16">
        <v>18</v>
      </c>
      <c r="N16" s="16">
        <v>111</v>
      </c>
      <c r="O16" s="16">
        <v>157</v>
      </c>
      <c r="P16" s="16">
        <v>22</v>
      </c>
      <c r="Q16" s="16">
        <v>135</v>
      </c>
      <c r="R16" s="16">
        <v>181</v>
      </c>
      <c r="S16" s="16">
        <v>25</v>
      </c>
      <c r="T16" s="16">
        <v>156</v>
      </c>
      <c r="U16" s="16">
        <v>185</v>
      </c>
      <c r="V16" s="16">
        <v>31</v>
      </c>
      <c r="W16" s="16">
        <v>154</v>
      </c>
      <c r="X16" s="16">
        <v>194</v>
      </c>
      <c r="Y16" s="16">
        <v>35</v>
      </c>
      <c r="Z16" s="16">
        <v>159</v>
      </c>
      <c r="AA16" s="16">
        <v>174</v>
      </c>
      <c r="AB16" s="16">
        <v>40</v>
      </c>
      <c r="AC16" s="16">
        <v>134</v>
      </c>
      <c r="AD16" s="16">
        <v>220</v>
      </c>
      <c r="AE16" s="16">
        <v>34</v>
      </c>
      <c r="AF16" s="16">
        <v>186</v>
      </c>
      <c r="AG16" s="16">
        <v>184</v>
      </c>
      <c r="AH16" s="16">
        <v>38</v>
      </c>
      <c r="AI16" s="16">
        <v>146</v>
      </c>
      <c r="AJ16" s="16">
        <v>194</v>
      </c>
      <c r="AK16" s="16">
        <v>41</v>
      </c>
      <c r="AL16" s="16">
        <v>153</v>
      </c>
      <c r="AM16" s="16">
        <v>203</v>
      </c>
      <c r="AN16" s="16">
        <v>44</v>
      </c>
      <c r="AO16" s="16">
        <v>159</v>
      </c>
      <c r="AP16" s="16">
        <v>181</v>
      </c>
      <c r="AQ16" s="16">
        <v>29</v>
      </c>
      <c r="AR16" s="16">
        <v>152</v>
      </c>
      <c r="AS16" s="16">
        <v>163</v>
      </c>
      <c r="AT16" s="16">
        <v>25</v>
      </c>
      <c r="AU16" s="16">
        <v>138</v>
      </c>
    </row>
    <row r="17" spans="2:47" x14ac:dyDescent="0.25">
      <c r="B17" s="15" t="s">
        <v>49</v>
      </c>
      <c r="C17" s="16">
        <v>196</v>
      </c>
      <c r="D17" s="16">
        <v>33</v>
      </c>
      <c r="E17" s="16">
        <v>163</v>
      </c>
      <c r="F17" s="16">
        <v>150</v>
      </c>
      <c r="G17" s="16">
        <v>29</v>
      </c>
      <c r="H17" s="16">
        <v>121</v>
      </c>
      <c r="I17" s="16">
        <v>178</v>
      </c>
      <c r="J17" s="16">
        <v>33</v>
      </c>
      <c r="K17" s="16">
        <v>145</v>
      </c>
      <c r="L17" s="16">
        <v>173</v>
      </c>
      <c r="M17" s="16">
        <v>24</v>
      </c>
      <c r="N17" s="16">
        <v>149</v>
      </c>
      <c r="O17" s="16">
        <v>202</v>
      </c>
      <c r="P17" s="16">
        <v>31</v>
      </c>
      <c r="Q17" s="16">
        <v>171</v>
      </c>
      <c r="R17" s="16">
        <v>196</v>
      </c>
      <c r="S17" s="16">
        <v>34</v>
      </c>
      <c r="T17" s="16">
        <v>162</v>
      </c>
      <c r="U17" s="16">
        <v>206</v>
      </c>
      <c r="V17" s="16">
        <v>40</v>
      </c>
      <c r="W17" s="16">
        <v>166</v>
      </c>
      <c r="X17" s="16">
        <v>193</v>
      </c>
      <c r="Y17" s="16">
        <v>40</v>
      </c>
      <c r="Z17" s="16">
        <v>153</v>
      </c>
      <c r="AA17" s="16">
        <v>228</v>
      </c>
      <c r="AB17" s="16">
        <v>41</v>
      </c>
      <c r="AC17" s="16">
        <v>187</v>
      </c>
      <c r="AD17" s="16">
        <v>200</v>
      </c>
      <c r="AE17" s="16">
        <v>37</v>
      </c>
      <c r="AF17" s="16">
        <v>163</v>
      </c>
      <c r="AG17" s="16">
        <v>221</v>
      </c>
      <c r="AH17" s="16">
        <v>55</v>
      </c>
      <c r="AI17" s="16">
        <v>166</v>
      </c>
      <c r="AJ17" s="16">
        <v>218</v>
      </c>
      <c r="AK17" s="16">
        <v>47</v>
      </c>
      <c r="AL17" s="16">
        <v>171</v>
      </c>
      <c r="AM17" s="16">
        <v>201</v>
      </c>
      <c r="AN17" s="16">
        <v>36</v>
      </c>
      <c r="AO17" s="16">
        <v>165</v>
      </c>
      <c r="AP17" s="16">
        <v>193</v>
      </c>
      <c r="AQ17" s="16">
        <v>34</v>
      </c>
      <c r="AR17" s="16">
        <v>159</v>
      </c>
      <c r="AS17" s="16">
        <v>280</v>
      </c>
      <c r="AT17" s="16">
        <v>64</v>
      </c>
      <c r="AU17" s="16">
        <v>216</v>
      </c>
    </row>
    <row r="18" spans="2:47" x14ac:dyDescent="0.25">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2:47" x14ac:dyDescent="0.25">
      <c r="B19" s="15" t="s">
        <v>50</v>
      </c>
      <c r="C19" s="16">
        <v>63</v>
      </c>
      <c r="D19" s="16">
        <v>28</v>
      </c>
      <c r="E19" s="16">
        <v>35</v>
      </c>
      <c r="F19" s="16">
        <v>66</v>
      </c>
      <c r="G19" s="16">
        <v>27</v>
      </c>
      <c r="H19" s="16">
        <v>39</v>
      </c>
      <c r="I19" s="16">
        <v>88</v>
      </c>
      <c r="J19" s="16">
        <v>56</v>
      </c>
      <c r="K19" s="16">
        <v>32</v>
      </c>
      <c r="L19" s="16">
        <v>92</v>
      </c>
      <c r="M19" s="16">
        <v>56</v>
      </c>
      <c r="N19" s="16">
        <v>36</v>
      </c>
      <c r="O19" s="16">
        <v>77</v>
      </c>
      <c r="P19" s="16">
        <v>48</v>
      </c>
      <c r="Q19" s="16">
        <v>29</v>
      </c>
      <c r="R19" s="16">
        <v>94</v>
      </c>
      <c r="S19" s="16">
        <v>52</v>
      </c>
      <c r="T19" s="16">
        <v>42</v>
      </c>
      <c r="U19" s="16">
        <v>108</v>
      </c>
      <c r="V19" s="16">
        <v>59</v>
      </c>
      <c r="W19" s="16">
        <v>49</v>
      </c>
      <c r="X19" s="16">
        <v>141</v>
      </c>
      <c r="Y19" s="16">
        <v>78</v>
      </c>
      <c r="Z19" s="16">
        <v>63</v>
      </c>
      <c r="AA19" s="16">
        <v>160</v>
      </c>
      <c r="AB19" s="16">
        <v>85</v>
      </c>
      <c r="AC19" s="16">
        <v>75</v>
      </c>
      <c r="AD19" s="16">
        <v>126</v>
      </c>
      <c r="AE19" s="16">
        <v>72</v>
      </c>
      <c r="AF19" s="16">
        <v>54</v>
      </c>
      <c r="AG19" s="16">
        <v>166</v>
      </c>
      <c r="AH19" s="16">
        <v>76</v>
      </c>
      <c r="AI19" s="16">
        <v>90</v>
      </c>
      <c r="AJ19" s="16">
        <v>137</v>
      </c>
      <c r="AK19" s="16">
        <v>62</v>
      </c>
      <c r="AL19" s="16">
        <v>75</v>
      </c>
      <c r="AM19" s="16">
        <v>148</v>
      </c>
      <c r="AN19" s="16">
        <v>64</v>
      </c>
      <c r="AO19" s="16">
        <v>84</v>
      </c>
      <c r="AP19" s="16">
        <v>118</v>
      </c>
      <c r="AQ19" s="16">
        <v>55</v>
      </c>
      <c r="AR19" s="16">
        <v>63</v>
      </c>
      <c r="AS19" s="16">
        <v>120</v>
      </c>
      <c r="AT19" s="16">
        <v>44</v>
      </c>
      <c r="AU19" s="16">
        <v>76</v>
      </c>
    </row>
    <row r="20" spans="2:47" x14ac:dyDescent="0.25">
      <c r="B20" s="15"/>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2:47" x14ac:dyDescent="0.25">
      <c r="B21" s="15" t="s">
        <v>51</v>
      </c>
      <c r="C21" s="16">
        <v>66</v>
      </c>
      <c r="D21" s="16">
        <v>16</v>
      </c>
      <c r="E21" s="16">
        <v>50</v>
      </c>
      <c r="F21" s="16">
        <v>76</v>
      </c>
      <c r="G21" s="16">
        <v>22</v>
      </c>
      <c r="H21" s="16">
        <v>54</v>
      </c>
      <c r="I21" s="16">
        <v>70</v>
      </c>
      <c r="J21" s="16">
        <v>22</v>
      </c>
      <c r="K21" s="16">
        <v>48</v>
      </c>
      <c r="L21" s="16">
        <v>88</v>
      </c>
      <c r="M21" s="16">
        <v>26</v>
      </c>
      <c r="N21" s="16">
        <v>62</v>
      </c>
      <c r="O21" s="16">
        <v>90</v>
      </c>
      <c r="P21" s="16">
        <v>14</v>
      </c>
      <c r="Q21" s="16">
        <v>76</v>
      </c>
      <c r="R21" s="16">
        <v>79</v>
      </c>
      <c r="S21" s="16">
        <v>22</v>
      </c>
      <c r="T21" s="16">
        <v>57</v>
      </c>
      <c r="U21" s="16">
        <v>93</v>
      </c>
      <c r="V21" s="16">
        <v>21</v>
      </c>
      <c r="W21" s="16">
        <v>72</v>
      </c>
      <c r="X21" s="16">
        <v>87</v>
      </c>
      <c r="Y21" s="16">
        <v>8</v>
      </c>
      <c r="Z21" s="16">
        <v>79</v>
      </c>
      <c r="AA21" s="16">
        <v>97</v>
      </c>
      <c r="AB21" s="16">
        <v>22</v>
      </c>
      <c r="AC21" s="16">
        <v>75</v>
      </c>
      <c r="AD21" s="16">
        <v>48</v>
      </c>
      <c r="AE21" s="16">
        <v>10</v>
      </c>
      <c r="AF21" s="16">
        <v>38</v>
      </c>
      <c r="AG21" s="16">
        <v>53</v>
      </c>
      <c r="AH21" s="16">
        <v>10</v>
      </c>
      <c r="AI21" s="16">
        <v>43</v>
      </c>
      <c r="AJ21" s="16">
        <v>57</v>
      </c>
      <c r="AK21" s="16">
        <v>15</v>
      </c>
      <c r="AL21" s="16">
        <v>42</v>
      </c>
      <c r="AM21" s="16">
        <v>70</v>
      </c>
      <c r="AN21" s="16">
        <v>17</v>
      </c>
      <c r="AO21" s="16">
        <v>53</v>
      </c>
      <c r="AP21" s="16">
        <v>76</v>
      </c>
      <c r="AQ21" s="16">
        <v>22</v>
      </c>
      <c r="AR21" s="16">
        <v>54</v>
      </c>
      <c r="AS21" s="16">
        <v>64</v>
      </c>
      <c r="AT21" s="16">
        <v>15</v>
      </c>
      <c r="AU21" s="16">
        <v>49</v>
      </c>
    </row>
    <row r="22" spans="2:47" x14ac:dyDescent="0.2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row>
    <row r="23" spans="2:47" x14ac:dyDescent="0.25">
      <c r="B23" s="17" t="s">
        <v>19</v>
      </c>
      <c r="C23" s="18">
        <v>640</v>
      </c>
      <c r="D23" s="18">
        <v>444</v>
      </c>
      <c r="E23" s="18">
        <v>196</v>
      </c>
      <c r="F23" s="18">
        <v>652</v>
      </c>
      <c r="G23" s="18">
        <v>460</v>
      </c>
      <c r="H23" s="18">
        <v>192</v>
      </c>
      <c r="I23" s="18">
        <v>682</v>
      </c>
      <c r="J23" s="18">
        <v>449</v>
      </c>
      <c r="K23" s="18">
        <v>233</v>
      </c>
      <c r="L23" s="18">
        <v>780</v>
      </c>
      <c r="M23" s="18">
        <v>458</v>
      </c>
      <c r="N23" s="18">
        <v>322</v>
      </c>
      <c r="O23" s="18">
        <v>833</v>
      </c>
      <c r="P23" s="18">
        <v>518</v>
      </c>
      <c r="Q23" s="18">
        <v>315</v>
      </c>
      <c r="R23" s="18">
        <v>802</v>
      </c>
      <c r="S23" s="18">
        <v>463</v>
      </c>
      <c r="T23" s="18">
        <v>339</v>
      </c>
      <c r="U23" s="18">
        <v>803</v>
      </c>
      <c r="V23" s="18">
        <v>474</v>
      </c>
      <c r="W23" s="18">
        <v>329</v>
      </c>
      <c r="X23" s="18">
        <v>887</v>
      </c>
      <c r="Y23" s="18">
        <v>492</v>
      </c>
      <c r="Z23" s="18">
        <v>395</v>
      </c>
      <c r="AA23" s="18">
        <v>896</v>
      </c>
      <c r="AB23" s="18">
        <v>537</v>
      </c>
      <c r="AC23" s="18">
        <v>359</v>
      </c>
      <c r="AD23" s="18">
        <v>923</v>
      </c>
      <c r="AE23" s="18">
        <v>524</v>
      </c>
      <c r="AF23" s="18">
        <v>399</v>
      </c>
      <c r="AG23" s="18">
        <v>1022</v>
      </c>
      <c r="AH23" s="18">
        <v>578</v>
      </c>
      <c r="AI23" s="18">
        <v>444</v>
      </c>
      <c r="AJ23" s="18">
        <v>1037</v>
      </c>
      <c r="AK23" s="18">
        <v>622</v>
      </c>
      <c r="AL23" s="18">
        <v>415</v>
      </c>
      <c r="AM23" s="18">
        <v>938</v>
      </c>
      <c r="AN23" s="18">
        <v>514</v>
      </c>
      <c r="AO23" s="18">
        <v>424</v>
      </c>
      <c r="AP23" s="18">
        <v>1086</v>
      </c>
      <c r="AQ23" s="18">
        <v>607</v>
      </c>
      <c r="AR23" s="18">
        <v>479</v>
      </c>
      <c r="AS23" s="18">
        <v>1061</v>
      </c>
      <c r="AT23" s="18">
        <v>642</v>
      </c>
      <c r="AU23" s="18">
        <v>419</v>
      </c>
    </row>
    <row r="25" spans="2:47" x14ac:dyDescent="0.25">
      <c r="B25" s="28" t="s">
        <v>52</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row>
    <row r="26" spans="2:47" x14ac:dyDescent="0.25">
      <c r="B26" s="28" t="s">
        <v>53</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row>
    <row r="27" spans="2:47" x14ac:dyDescent="0.25">
      <c r="B27" s="28" t="s">
        <v>54</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row>
    <row r="30" spans="2:47" x14ac:dyDescent="0.25">
      <c r="B30" s="30" t="s">
        <v>36</v>
      </c>
      <c r="C30" s="27">
        <v>2011</v>
      </c>
      <c r="D30" s="27">
        <v>2011</v>
      </c>
      <c r="E30" s="27">
        <v>2011</v>
      </c>
      <c r="F30" s="27">
        <v>2012</v>
      </c>
      <c r="G30" s="27">
        <v>2012</v>
      </c>
      <c r="H30" s="27">
        <v>2012</v>
      </c>
      <c r="I30" s="27">
        <v>2013</v>
      </c>
      <c r="J30" s="27">
        <v>2013</v>
      </c>
      <c r="K30" s="27">
        <v>2013</v>
      </c>
      <c r="L30" s="27">
        <v>2014</v>
      </c>
      <c r="M30" s="27">
        <v>2014</v>
      </c>
      <c r="N30" s="27">
        <v>2014</v>
      </c>
      <c r="O30" s="27">
        <v>2015</v>
      </c>
      <c r="P30" s="27">
        <v>2015</v>
      </c>
      <c r="Q30" s="27">
        <v>2015</v>
      </c>
      <c r="R30" s="27">
        <v>2016</v>
      </c>
      <c r="S30" s="27">
        <v>2016</v>
      </c>
      <c r="T30" s="27">
        <v>2016</v>
      </c>
      <c r="U30" s="27">
        <v>2017</v>
      </c>
      <c r="V30" s="27">
        <v>2017</v>
      </c>
      <c r="W30" s="27">
        <v>2017</v>
      </c>
      <c r="X30" s="27">
        <v>2018</v>
      </c>
      <c r="Y30" s="27">
        <v>2018</v>
      </c>
      <c r="Z30" s="27">
        <v>2018</v>
      </c>
      <c r="AA30" s="27">
        <v>2019</v>
      </c>
      <c r="AB30" s="27">
        <v>2019</v>
      </c>
      <c r="AC30" s="27">
        <v>2019</v>
      </c>
      <c r="AD30" s="27">
        <v>2020</v>
      </c>
      <c r="AE30" s="27">
        <v>2020</v>
      </c>
      <c r="AF30" s="27">
        <v>2020</v>
      </c>
      <c r="AG30" s="27">
        <v>2021</v>
      </c>
      <c r="AH30" s="27">
        <v>2021</v>
      </c>
      <c r="AI30" s="27">
        <v>2021</v>
      </c>
      <c r="AJ30" s="27">
        <v>2022</v>
      </c>
      <c r="AK30" s="27">
        <v>2022</v>
      </c>
      <c r="AL30" s="27">
        <v>2022</v>
      </c>
      <c r="AM30" s="27">
        <v>2023</v>
      </c>
      <c r="AN30" s="27">
        <v>2023</v>
      </c>
      <c r="AO30" s="27">
        <v>2023</v>
      </c>
      <c r="AP30" s="27">
        <v>2024</v>
      </c>
      <c r="AQ30" s="27">
        <v>2024</v>
      </c>
      <c r="AR30" s="27">
        <v>2024</v>
      </c>
      <c r="AS30" s="27">
        <v>2025</v>
      </c>
      <c r="AT30" s="27">
        <v>2025</v>
      </c>
      <c r="AU30" s="27">
        <v>2025</v>
      </c>
    </row>
    <row r="31" spans="2:47" ht="42" customHeight="1" x14ac:dyDescent="0.25">
      <c r="B31" s="30" t="s">
        <v>36</v>
      </c>
      <c r="C31" s="14" t="s">
        <v>37</v>
      </c>
      <c r="D31" s="14" t="s">
        <v>55</v>
      </c>
      <c r="E31" s="14" t="s">
        <v>56</v>
      </c>
      <c r="F31" s="14" t="s">
        <v>37</v>
      </c>
      <c r="G31" s="14" t="s">
        <v>55</v>
      </c>
      <c r="H31" s="14" t="s">
        <v>56</v>
      </c>
      <c r="I31" s="14" t="s">
        <v>37</v>
      </c>
      <c r="J31" s="14" t="s">
        <v>55</v>
      </c>
      <c r="K31" s="14" t="s">
        <v>56</v>
      </c>
      <c r="L31" s="14" t="s">
        <v>37</v>
      </c>
      <c r="M31" s="14" t="s">
        <v>55</v>
      </c>
      <c r="N31" s="14" t="s">
        <v>56</v>
      </c>
      <c r="O31" s="14" t="s">
        <v>37</v>
      </c>
      <c r="P31" s="14" t="s">
        <v>55</v>
      </c>
      <c r="Q31" s="14" t="s">
        <v>56</v>
      </c>
      <c r="R31" s="14" t="s">
        <v>37</v>
      </c>
      <c r="S31" s="14" t="s">
        <v>55</v>
      </c>
      <c r="T31" s="14" t="s">
        <v>56</v>
      </c>
      <c r="U31" s="14" t="s">
        <v>37</v>
      </c>
      <c r="V31" s="14" t="s">
        <v>55</v>
      </c>
      <c r="W31" s="14" t="s">
        <v>56</v>
      </c>
      <c r="X31" s="14" t="s">
        <v>37</v>
      </c>
      <c r="Y31" s="14" t="s">
        <v>55</v>
      </c>
      <c r="Z31" s="14" t="s">
        <v>56</v>
      </c>
      <c r="AA31" s="14" t="s">
        <v>37</v>
      </c>
      <c r="AB31" s="14" t="s">
        <v>55</v>
      </c>
      <c r="AC31" s="14" t="s">
        <v>56</v>
      </c>
      <c r="AD31" s="14" t="s">
        <v>37</v>
      </c>
      <c r="AE31" s="14" t="s">
        <v>55</v>
      </c>
      <c r="AF31" s="14" t="s">
        <v>56</v>
      </c>
      <c r="AG31" s="14" t="s">
        <v>37</v>
      </c>
      <c r="AH31" s="14" t="s">
        <v>55</v>
      </c>
      <c r="AI31" s="14" t="s">
        <v>56</v>
      </c>
      <c r="AJ31" s="14" t="s">
        <v>37</v>
      </c>
      <c r="AK31" s="14" t="s">
        <v>55</v>
      </c>
      <c r="AL31" s="14" t="s">
        <v>56</v>
      </c>
      <c r="AM31" s="14" t="s">
        <v>37</v>
      </c>
      <c r="AN31" s="14" t="s">
        <v>55</v>
      </c>
      <c r="AO31" s="14" t="s">
        <v>56</v>
      </c>
      <c r="AP31" s="14" t="s">
        <v>37</v>
      </c>
      <c r="AQ31" s="14" t="s">
        <v>55</v>
      </c>
      <c r="AR31" s="14" t="s">
        <v>56</v>
      </c>
      <c r="AS31" s="14" t="s">
        <v>37</v>
      </c>
      <c r="AT31" s="14" t="s">
        <v>55</v>
      </c>
      <c r="AU31" s="14" t="s">
        <v>56</v>
      </c>
    </row>
    <row r="32" spans="2:47" x14ac:dyDescent="0.25">
      <c r="B32" s="15" t="s">
        <v>40</v>
      </c>
      <c r="C32" s="16">
        <v>4965</v>
      </c>
      <c r="D32" s="16">
        <v>4581</v>
      </c>
      <c r="E32" s="19" t="s">
        <v>57</v>
      </c>
      <c r="F32" s="16">
        <v>5339</v>
      </c>
      <c r="G32" s="16">
        <v>4928</v>
      </c>
      <c r="H32" s="19" t="s">
        <v>57</v>
      </c>
      <c r="I32" s="16">
        <v>5139</v>
      </c>
      <c r="J32" s="16">
        <v>4722</v>
      </c>
      <c r="K32" s="19" t="s">
        <v>79</v>
      </c>
      <c r="L32" s="16">
        <v>5126</v>
      </c>
      <c r="M32" s="16">
        <v>4706</v>
      </c>
      <c r="N32" s="19" t="s">
        <v>89</v>
      </c>
      <c r="O32" s="16">
        <v>5039</v>
      </c>
      <c r="P32" s="16">
        <v>4679</v>
      </c>
      <c r="Q32" s="19" t="s">
        <v>99</v>
      </c>
      <c r="R32" s="16">
        <v>5130</v>
      </c>
      <c r="S32" s="16">
        <v>4686</v>
      </c>
      <c r="T32" s="19" t="s">
        <v>108</v>
      </c>
      <c r="U32" s="16">
        <v>5070</v>
      </c>
      <c r="V32" s="16">
        <v>4625</v>
      </c>
      <c r="W32" s="19" t="s">
        <v>116</v>
      </c>
      <c r="X32" s="16">
        <v>5117</v>
      </c>
      <c r="Y32" s="16">
        <v>4751</v>
      </c>
      <c r="Z32" s="19" t="s">
        <v>122</v>
      </c>
      <c r="AA32" s="16">
        <v>4990</v>
      </c>
      <c r="AB32" s="16">
        <v>4537</v>
      </c>
      <c r="AC32" s="19" t="s">
        <v>126</v>
      </c>
      <c r="AD32" s="16">
        <v>5041</v>
      </c>
      <c r="AE32" s="16">
        <v>4776</v>
      </c>
      <c r="AF32" s="19" t="s">
        <v>83</v>
      </c>
      <c r="AG32" s="16">
        <v>4743</v>
      </c>
      <c r="AH32" s="16">
        <v>4276</v>
      </c>
      <c r="AI32" s="19" t="s">
        <v>136</v>
      </c>
      <c r="AJ32" s="16">
        <v>4896</v>
      </c>
      <c r="AK32" s="16">
        <v>4370</v>
      </c>
      <c r="AL32" s="19" t="s">
        <v>139</v>
      </c>
      <c r="AM32" s="16">
        <v>4980</v>
      </c>
      <c r="AN32" s="16">
        <v>4554</v>
      </c>
      <c r="AO32" s="19" t="s">
        <v>143</v>
      </c>
      <c r="AP32" s="16">
        <v>4904</v>
      </c>
      <c r="AQ32" s="16">
        <v>4480</v>
      </c>
      <c r="AR32" s="19" t="s">
        <v>143</v>
      </c>
      <c r="AS32" s="16">
        <v>4962</v>
      </c>
      <c r="AT32" s="16">
        <v>4545</v>
      </c>
      <c r="AU32" s="19" t="s">
        <v>151</v>
      </c>
    </row>
    <row r="33" spans="2:47" x14ac:dyDescent="0.25">
      <c r="B33" s="15" t="s">
        <v>41</v>
      </c>
      <c r="C33" s="16">
        <v>387</v>
      </c>
      <c r="D33" s="16">
        <v>373</v>
      </c>
      <c r="E33" s="19" t="s">
        <v>58</v>
      </c>
      <c r="F33" s="16">
        <v>425</v>
      </c>
      <c r="G33" s="16">
        <v>407</v>
      </c>
      <c r="H33" s="19" t="s">
        <v>68</v>
      </c>
      <c r="I33" s="16">
        <v>447</v>
      </c>
      <c r="J33" s="16">
        <v>416</v>
      </c>
      <c r="K33" s="19" t="s">
        <v>80</v>
      </c>
      <c r="L33" s="16">
        <v>524</v>
      </c>
      <c r="M33" s="16">
        <v>486</v>
      </c>
      <c r="N33" s="19" t="s">
        <v>90</v>
      </c>
      <c r="O33" s="16">
        <v>524</v>
      </c>
      <c r="P33" s="16">
        <v>488</v>
      </c>
      <c r="Q33" s="19" t="s">
        <v>80</v>
      </c>
      <c r="R33" s="16">
        <v>563</v>
      </c>
      <c r="S33" s="16">
        <v>529</v>
      </c>
      <c r="T33" s="19" t="s">
        <v>71</v>
      </c>
      <c r="U33" s="16">
        <v>593</v>
      </c>
      <c r="V33" s="16">
        <v>549</v>
      </c>
      <c r="W33" s="19" t="s">
        <v>117</v>
      </c>
      <c r="X33" s="16">
        <v>563</v>
      </c>
      <c r="Y33" s="16">
        <v>514</v>
      </c>
      <c r="Z33" s="19" t="s">
        <v>108</v>
      </c>
      <c r="AA33" s="16">
        <v>663</v>
      </c>
      <c r="AB33" s="16">
        <v>595</v>
      </c>
      <c r="AC33" s="19" t="s">
        <v>127</v>
      </c>
      <c r="AD33" s="16">
        <v>654</v>
      </c>
      <c r="AE33" s="16">
        <v>616</v>
      </c>
      <c r="AF33" s="19" t="s">
        <v>59</v>
      </c>
      <c r="AG33" s="16">
        <v>701</v>
      </c>
      <c r="AH33" s="16">
        <v>655</v>
      </c>
      <c r="AI33" s="19" t="s">
        <v>63</v>
      </c>
      <c r="AJ33" s="16">
        <v>719</v>
      </c>
      <c r="AK33" s="16">
        <v>667</v>
      </c>
      <c r="AL33" s="19" t="s">
        <v>122</v>
      </c>
      <c r="AM33" s="16">
        <v>649</v>
      </c>
      <c r="AN33" s="16">
        <v>596</v>
      </c>
      <c r="AO33" s="19" t="s">
        <v>89</v>
      </c>
      <c r="AP33" s="16">
        <v>637</v>
      </c>
      <c r="AQ33" s="16">
        <v>581</v>
      </c>
      <c r="AR33" s="19" t="s">
        <v>116</v>
      </c>
      <c r="AS33" s="16">
        <v>601</v>
      </c>
      <c r="AT33" s="16">
        <v>551</v>
      </c>
      <c r="AU33" s="19" t="s">
        <v>152</v>
      </c>
    </row>
    <row r="34" spans="2:47" x14ac:dyDescent="0.25">
      <c r="B34" s="15"/>
      <c r="C34" s="16"/>
      <c r="D34" s="16"/>
      <c r="E34" s="19"/>
      <c r="F34" s="16"/>
      <c r="G34" s="16"/>
      <c r="H34" s="19"/>
      <c r="I34" s="16"/>
      <c r="J34" s="16"/>
      <c r="K34" s="19"/>
      <c r="L34" s="16"/>
      <c r="M34" s="16"/>
      <c r="N34" s="19"/>
      <c r="O34" s="16"/>
      <c r="P34" s="16"/>
      <c r="Q34" s="19"/>
      <c r="R34" s="16"/>
      <c r="S34" s="16"/>
      <c r="T34" s="19"/>
      <c r="U34" s="16"/>
      <c r="V34" s="16"/>
      <c r="W34" s="19"/>
      <c r="X34" s="16"/>
      <c r="Y34" s="16"/>
      <c r="Z34" s="19"/>
      <c r="AA34" s="16"/>
      <c r="AB34" s="16"/>
      <c r="AC34" s="19"/>
      <c r="AD34" s="16"/>
      <c r="AE34" s="16"/>
      <c r="AF34" s="19"/>
      <c r="AG34" s="16"/>
      <c r="AH34" s="16"/>
      <c r="AI34" s="19"/>
      <c r="AJ34" s="16"/>
      <c r="AK34" s="16"/>
      <c r="AL34" s="19"/>
      <c r="AM34" s="16"/>
      <c r="AN34" s="16"/>
      <c r="AO34" s="19"/>
      <c r="AP34" s="16"/>
      <c r="AQ34" s="16"/>
      <c r="AR34" s="19"/>
      <c r="AS34" s="16"/>
      <c r="AT34" s="16"/>
      <c r="AU34" s="19"/>
    </row>
    <row r="35" spans="2:47" x14ac:dyDescent="0.25">
      <c r="B35" s="15" t="s">
        <v>43</v>
      </c>
      <c r="C35" s="16">
        <v>208</v>
      </c>
      <c r="D35" s="16">
        <v>196</v>
      </c>
      <c r="E35" s="19" t="s">
        <v>59</v>
      </c>
      <c r="F35" s="16">
        <v>238</v>
      </c>
      <c r="G35" s="16">
        <v>230</v>
      </c>
      <c r="H35" s="19" t="s">
        <v>69</v>
      </c>
      <c r="I35" s="16">
        <v>122</v>
      </c>
      <c r="J35" s="16">
        <v>121</v>
      </c>
      <c r="K35" s="19" t="s">
        <v>81</v>
      </c>
      <c r="L35" s="16">
        <v>138</v>
      </c>
      <c r="M35" s="16">
        <v>123</v>
      </c>
      <c r="N35" s="19" t="s">
        <v>91</v>
      </c>
      <c r="O35" s="16">
        <v>89</v>
      </c>
      <c r="P35" s="16">
        <v>84</v>
      </c>
      <c r="Q35" s="19" t="s">
        <v>100</v>
      </c>
      <c r="R35" s="16">
        <v>142</v>
      </c>
      <c r="S35" s="16">
        <v>140</v>
      </c>
      <c r="T35" s="19" t="s">
        <v>109</v>
      </c>
      <c r="U35" s="16">
        <v>135</v>
      </c>
      <c r="V35" s="16">
        <v>125</v>
      </c>
      <c r="W35" s="19" t="s">
        <v>117</v>
      </c>
      <c r="X35" s="16">
        <v>130</v>
      </c>
      <c r="Y35" s="16">
        <v>127</v>
      </c>
      <c r="Z35" s="19" t="s">
        <v>96</v>
      </c>
      <c r="AA35" s="16">
        <v>136</v>
      </c>
      <c r="AB35" s="16">
        <v>135</v>
      </c>
      <c r="AC35" s="19" t="s">
        <v>102</v>
      </c>
      <c r="AD35" s="16">
        <v>104</v>
      </c>
      <c r="AE35" s="16">
        <v>104</v>
      </c>
      <c r="AF35" s="19" t="s">
        <v>70</v>
      </c>
      <c r="AG35" s="16">
        <v>95</v>
      </c>
      <c r="AH35" s="16">
        <v>94</v>
      </c>
      <c r="AI35" s="19" t="s">
        <v>131</v>
      </c>
      <c r="AJ35" s="16">
        <v>96</v>
      </c>
      <c r="AK35" s="16">
        <v>96</v>
      </c>
      <c r="AL35" s="19" t="s">
        <v>70</v>
      </c>
      <c r="AM35" s="16">
        <v>69</v>
      </c>
      <c r="AN35" s="16">
        <v>68</v>
      </c>
      <c r="AO35" s="19" t="s">
        <v>109</v>
      </c>
      <c r="AP35" s="16">
        <v>79</v>
      </c>
      <c r="AQ35" s="16">
        <v>76</v>
      </c>
      <c r="AR35" s="19" t="s">
        <v>147</v>
      </c>
      <c r="AS35" s="16">
        <v>78</v>
      </c>
      <c r="AT35" s="16">
        <v>78</v>
      </c>
      <c r="AU35" s="19" t="s">
        <v>70</v>
      </c>
    </row>
    <row r="36" spans="2:47" x14ac:dyDescent="0.25">
      <c r="B36" s="15" t="s">
        <v>44</v>
      </c>
      <c r="C36" s="16" t="s">
        <v>42</v>
      </c>
      <c r="D36" s="16" t="s">
        <v>42</v>
      </c>
      <c r="E36" s="19" t="s">
        <v>42</v>
      </c>
      <c r="F36" s="16">
        <v>7</v>
      </c>
      <c r="G36" s="16">
        <v>7</v>
      </c>
      <c r="H36" s="19" t="s">
        <v>70</v>
      </c>
      <c r="I36" s="16">
        <v>17</v>
      </c>
      <c r="J36" s="16">
        <v>17</v>
      </c>
      <c r="K36" s="19" t="s">
        <v>70</v>
      </c>
      <c r="L36" s="16">
        <v>20</v>
      </c>
      <c r="M36" s="16">
        <v>16</v>
      </c>
      <c r="N36" s="19" t="s">
        <v>92</v>
      </c>
      <c r="O36" s="16">
        <v>20</v>
      </c>
      <c r="P36" s="16">
        <v>16</v>
      </c>
      <c r="Q36" s="19" t="s">
        <v>92</v>
      </c>
      <c r="R36" s="16">
        <v>32</v>
      </c>
      <c r="S36" s="16">
        <v>28</v>
      </c>
      <c r="T36" s="19" t="s">
        <v>110</v>
      </c>
      <c r="U36" s="16">
        <v>25</v>
      </c>
      <c r="V36" s="16">
        <v>22</v>
      </c>
      <c r="W36" s="19" t="s">
        <v>118</v>
      </c>
      <c r="X36" s="16">
        <v>40</v>
      </c>
      <c r="Y36" s="16">
        <v>39</v>
      </c>
      <c r="Z36" s="19" t="s">
        <v>123</v>
      </c>
      <c r="AA36" s="16">
        <v>31</v>
      </c>
      <c r="AB36" s="16">
        <v>30</v>
      </c>
      <c r="AC36" s="19" t="s">
        <v>103</v>
      </c>
      <c r="AD36" s="16">
        <v>47</v>
      </c>
      <c r="AE36" s="16">
        <v>46</v>
      </c>
      <c r="AF36" s="19" t="s">
        <v>128</v>
      </c>
      <c r="AG36" s="16">
        <v>26</v>
      </c>
      <c r="AH36" s="16">
        <v>24</v>
      </c>
      <c r="AI36" s="19" t="s">
        <v>57</v>
      </c>
      <c r="AJ36" s="16">
        <v>43</v>
      </c>
      <c r="AK36" s="16">
        <v>43</v>
      </c>
      <c r="AL36" s="19" t="s">
        <v>70</v>
      </c>
      <c r="AM36" s="16">
        <v>29</v>
      </c>
      <c r="AN36" s="16">
        <v>27</v>
      </c>
      <c r="AO36" s="19" t="s">
        <v>80</v>
      </c>
      <c r="AP36" s="16">
        <v>58</v>
      </c>
      <c r="AQ36" s="16">
        <v>57</v>
      </c>
      <c r="AR36" s="19" t="s">
        <v>107</v>
      </c>
      <c r="AS36" s="16">
        <v>45</v>
      </c>
      <c r="AT36" s="16">
        <v>44</v>
      </c>
      <c r="AU36" s="19" t="s">
        <v>120</v>
      </c>
    </row>
    <row r="37" spans="2:47" x14ac:dyDescent="0.25">
      <c r="B37" s="15"/>
      <c r="C37" s="16"/>
      <c r="D37" s="16"/>
      <c r="E37" s="19"/>
      <c r="F37" s="16"/>
      <c r="G37" s="16"/>
      <c r="H37" s="19"/>
      <c r="I37" s="16"/>
      <c r="J37" s="16"/>
      <c r="K37" s="19"/>
      <c r="L37" s="16"/>
      <c r="M37" s="16"/>
      <c r="N37" s="19"/>
      <c r="O37" s="16"/>
      <c r="P37" s="16"/>
      <c r="Q37" s="19"/>
      <c r="R37" s="16"/>
      <c r="S37" s="16"/>
      <c r="T37" s="19"/>
      <c r="U37" s="16"/>
      <c r="V37" s="16"/>
      <c r="W37" s="19"/>
      <c r="X37" s="16"/>
      <c r="Y37" s="16"/>
      <c r="Z37" s="19"/>
      <c r="AA37" s="16"/>
      <c r="AB37" s="16"/>
      <c r="AC37" s="19"/>
      <c r="AD37" s="16"/>
      <c r="AE37" s="16"/>
      <c r="AF37" s="19"/>
      <c r="AG37" s="16"/>
      <c r="AH37" s="16"/>
      <c r="AI37" s="19"/>
      <c r="AJ37" s="16"/>
      <c r="AK37" s="16"/>
      <c r="AL37" s="19"/>
      <c r="AM37" s="16"/>
      <c r="AN37" s="16"/>
      <c r="AO37" s="19"/>
      <c r="AP37" s="16"/>
      <c r="AQ37" s="16"/>
      <c r="AR37" s="19"/>
      <c r="AS37" s="16"/>
      <c r="AT37" s="16"/>
      <c r="AU37" s="19"/>
    </row>
    <row r="38" spans="2:47" x14ac:dyDescent="0.25">
      <c r="B38" s="15" t="s">
        <v>45</v>
      </c>
      <c r="C38" s="16">
        <v>541</v>
      </c>
      <c r="D38" s="16">
        <v>495</v>
      </c>
      <c r="E38" s="19" t="s">
        <v>60</v>
      </c>
      <c r="F38" s="16">
        <v>514</v>
      </c>
      <c r="G38" s="16">
        <v>483</v>
      </c>
      <c r="H38" s="19" t="s">
        <v>71</v>
      </c>
      <c r="I38" s="16">
        <v>497</v>
      </c>
      <c r="J38" s="16">
        <v>453</v>
      </c>
      <c r="K38" s="19" t="s">
        <v>82</v>
      </c>
      <c r="L38" s="16">
        <v>530</v>
      </c>
      <c r="M38" s="16">
        <v>503</v>
      </c>
      <c r="N38" s="19" t="s">
        <v>93</v>
      </c>
      <c r="O38" s="16">
        <v>530</v>
      </c>
      <c r="P38" s="16">
        <v>503</v>
      </c>
      <c r="Q38" s="19" t="s">
        <v>93</v>
      </c>
      <c r="R38" s="16">
        <v>522</v>
      </c>
      <c r="S38" s="16">
        <v>496</v>
      </c>
      <c r="T38" s="19" t="s">
        <v>111</v>
      </c>
      <c r="U38" s="16">
        <v>519</v>
      </c>
      <c r="V38" s="16">
        <v>495</v>
      </c>
      <c r="W38" s="19" t="s">
        <v>97</v>
      </c>
      <c r="X38" s="16">
        <v>532</v>
      </c>
      <c r="Y38" s="16">
        <v>518</v>
      </c>
      <c r="Z38" s="19" t="s">
        <v>64</v>
      </c>
      <c r="AA38" s="16">
        <v>521</v>
      </c>
      <c r="AB38" s="16">
        <v>510</v>
      </c>
      <c r="AC38" s="19" t="s">
        <v>128</v>
      </c>
      <c r="AD38" s="16">
        <v>503</v>
      </c>
      <c r="AE38" s="16">
        <v>503</v>
      </c>
      <c r="AF38" s="19" t="s">
        <v>70</v>
      </c>
      <c r="AG38" s="16">
        <v>446</v>
      </c>
      <c r="AH38" s="16">
        <v>434</v>
      </c>
      <c r="AI38" s="19" t="s">
        <v>132</v>
      </c>
      <c r="AJ38" s="16">
        <v>453</v>
      </c>
      <c r="AK38" s="16">
        <v>441</v>
      </c>
      <c r="AL38" s="19" t="s">
        <v>64</v>
      </c>
      <c r="AM38" s="16">
        <v>430</v>
      </c>
      <c r="AN38" s="16">
        <v>422</v>
      </c>
      <c r="AO38" s="19" t="s">
        <v>85</v>
      </c>
      <c r="AP38" s="16">
        <v>397</v>
      </c>
      <c r="AQ38" s="16">
        <v>385</v>
      </c>
      <c r="AR38" s="19" t="s">
        <v>104</v>
      </c>
      <c r="AS38" s="16">
        <v>408</v>
      </c>
      <c r="AT38" s="16">
        <v>389</v>
      </c>
      <c r="AU38" s="19" t="s">
        <v>153</v>
      </c>
    </row>
    <row r="39" spans="2:47" x14ac:dyDescent="0.25">
      <c r="B39" s="15" t="s">
        <v>46</v>
      </c>
      <c r="C39" s="16">
        <v>240</v>
      </c>
      <c r="D39" s="16">
        <v>233</v>
      </c>
      <c r="E39" s="19" t="s">
        <v>61</v>
      </c>
      <c r="F39" s="16">
        <v>270</v>
      </c>
      <c r="G39" s="16">
        <v>242</v>
      </c>
      <c r="H39" s="19" t="s">
        <v>72</v>
      </c>
      <c r="I39" s="16">
        <v>283</v>
      </c>
      <c r="J39" s="16">
        <v>268</v>
      </c>
      <c r="K39" s="19" t="s">
        <v>83</v>
      </c>
      <c r="L39" s="16">
        <v>296</v>
      </c>
      <c r="M39" s="16">
        <v>284</v>
      </c>
      <c r="N39" s="19" t="s">
        <v>94</v>
      </c>
      <c r="O39" s="16">
        <v>293</v>
      </c>
      <c r="P39" s="16">
        <v>277</v>
      </c>
      <c r="Q39" s="19" t="s">
        <v>101</v>
      </c>
      <c r="R39" s="16">
        <v>403</v>
      </c>
      <c r="S39" s="16">
        <v>389</v>
      </c>
      <c r="T39" s="19" t="s">
        <v>112</v>
      </c>
      <c r="U39" s="16">
        <v>389</v>
      </c>
      <c r="V39" s="16">
        <v>379</v>
      </c>
      <c r="W39" s="19" t="s">
        <v>64</v>
      </c>
      <c r="X39" s="16">
        <v>388</v>
      </c>
      <c r="Y39" s="16">
        <v>378</v>
      </c>
      <c r="Z39" s="19" t="s">
        <v>64</v>
      </c>
      <c r="AA39" s="16">
        <v>428</v>
      </c>
      <c r="AB39" s="16">
        <v>414</v>
      </c>
      <c r="AC39" s="19" t="s">
        <v>129</v>
      </c>
      <c r="AD39" s="16">
        <v>429</v>
      </c>
      <c r="AE39" s="16">
        <v>423</v>
      </c>
      <c r="AF39" s="19" t="s">
        <v>109</v>
      </c>
      <c r="AG39" s="16">
        <v>461</v>
      </c>
      <c r="AH39" s="16">
        <v>447</v>
      </c>
      <c r="AI39" s="19" t="s">
        <v>104</v>
      </c>
      <c r="AJ39" s="16">
        <v>485</v>
      </c>
      <c r="AK39" s="16">
        <v>473</v>
      </c>
      <c r="AL39" s="19" t="s">
        <v>123</v>
      </c>
      <c r="AM39" s="16">
        <v>506</v>
      </c>
      <c r="AN39" s="16">
        <v>489</v>
      </c>
      <c r="AO39" s="19" t="s">
        <v>69</v>
      </c>
      <c r="AP39" s="16">
        <v>478</v>
      </c>
      <c r="AQ39" s="16">
        <v>450</v>
      </c>
      <c r="AR39" s="19" t="s">
        <v>148</v>
      </c>
      <c r="AS39" s="16">
        <v>442</v>
      </c>
      <c r="AT39" s="16">
        <v>412</v>
      </c>
      <c r="AU39" s="19" t="s">
        <v>154</v>
      </c>
    </row>
    <row r="40" spans="2:47" x14ac:dyDescent="0.25">
      <c r="B40" s="15"/>
      <c r="C40" s="16"/>
      <c r="D40" s="16"/>
      <c r="E40" s="19"/>
      <c r="F40" s="16"/>
      <c r="G40" s="16"/>
      <c r="H40" s="19"/>
      <c r="I40" s="16"/>
      <c r="J40" s="16"/>
      <c r="K40" s="19"/>
      <c r="L40" s="16"/>
      <c r="M40" s="16"/>
      <c r="N40" s="19"/>
      <c r="O40" s="16"/>
      <c r="P40" s="16"/>
      <c r="Q40" s="19"/>
      <c r="R40" s="16"/>
      <c r="S40" s="16"/>
      <c r="T40" s="19"/>
      <c r="U40" s="16"/>
      <c r="V40" s="16"/>
      <c r="W40" s="19"/>
      <c r="X40" s="16"/>
      <c r="Y40" s="16"/>
      <c r="Z40" s="19"/>
      <c r="AA40" s="16"/>
      <c r="AB40" s="16"/>
      <c r="AC40" s="19"/>
      <c r="AD40" s="16"/>
      <c r="AE40" s="16"/>
      <c r="AF40" s="19"/>
      <c r="AG40" s="16"/>
      <c r="AH40" s="16"/>
      <c r="AI40" s="19"/>
      <c r="AJ40" s="16"/>
      <c r="AK40" s="16"/>
      <c r="AL40" s="19"/>
      <c r="AM40" s="16"/>
      <c r="AN40" s="16"/>
      <c r="AO40" s="19"/>
      <c r="AP40" s="16"/>
      <c r="AQ40" s="16"/>
      <c r="AR40" s="19"/>
      <c r="AS40" s="16"/>
      <c r="AT40" s="16"/>
      <c r="AU40" s="19"/>
    </row>
    <row r="41" spans="2:47" x14ac:dyDescent="0.25">
      <c r="B41" s="15" t="s">
        <v>47</v>
      </c>
      <c r="C41" s="16">
        <v>961</v>
      </c>
      <c r="D41" s="16">
        <v>947</v>
      </c>
      <c r="E41" s="19" t="s">
        <v>62</v>
      </c>
      <c r="F41" s="16">
        <v>933</v>
      </c>
      <c r="G41" s="16">
        <v>928</v>
      </c>
      <c r="H41" s="19" t="s">
        <v>73</v>
      </c>
      <c r="I41" s="16">
        <v>1026</v>
      </c>
      <c r="J41" s="16">
        <v>1013</v>
      </c>
      <c r="K41" s="19" t="s">
        <v>84</v>
      </c>
      <c r="L41" s="16">
        <v>1061</v>
      </c>
      <c r="M41" s="16">
        <v>1050</v>
      </c>
      <c r="N41" s="19" t="s">
        <v>95</v>
      </c>
      <c r="O41" s="16">
        <v>1023</v>
      </c>
      <c r="P41" s="16">
        <v>1016</v>
      </c>
      <c r="Q41" s="19" t="s">
        <v>102</v>
      </c>
      <c r="R41" s="16">
        <v>1016</v>
      </c>
      <c r="S41" s="16">
        <v>1001</v>
      </c>
      <c r="T41" s="19" t="s">
        <v>62</v>
      </c>
      <c r="U41" s="16">
        <v>1081</v>
      </c>
      <c r="V41" s="16">
        <v>1062</v>
      </c>
      <c r="W41" s="19" t="s">
        <v>119</v>
      </c>
      <c r="X41" s="16">
        <v>1032</v>
      </c>
      <c r="Y41" s="16">
        <v>1017</v>
      </c>
      <c r="Z41" s="19" t="s">
        <v>62</v>
      </c>
      <c r="AA41" s="16">
        <v>1020</v>
      </c>
      <c r="AB41" s="16">
        <v>1001</v>
      </c>
      <c r="AC41" s="19" t="s">
        <v>85</v>
      </c>
      <c r="AD41" s="16">
        <v>1053</v>
      </c>
      <c r="AE41" s="16">
        <v>1046</v>
      </c>
      <c r="AF41" s="19" t="s">
        <v>102</v>
      </c>
      <c r="AG41" s="16">
        <v>1019</v>
      </c>
      <c r="AH41" s="16">
        <v>1002</v>
      </c>
      <c r="AI41" s="19" t="s">
        <v>107</v>
      </c>
      <c r="AJ41" s="16">
        <v>1090</v>
      </c>
      <c r="AK41" s="16">
        <v>1077</v>
      </c>
      <c r="AL41" s="19" t="s">
        <v>78</v>
      </c>
      <c r="AM41" s="16">
        <v>1078</v>
      </c>
      <c r="AN41" s="16">
        <v>1063</v>
      </c>
      <c r="AO41" s="19" t="s">
        <v>109</v>
      </c>
      <c r="AP41" s="16">
        <v>1133</v>
      </c>
      <c r="AQ41" s="16">
        <v>1118</v>
      </c>
      <c r="AR41" s="19" t="s">
        <v>84</v>
      </c>
      <c r="AS41" s="16">
        <v>1064</v>
      </c>
      <c r="AT41" s="16">
        <v>1050</v>
      </c>
      <c r="AU41" s="19" t="s">
        <v>84</v>
      </c>
    </row>
    <row r="42" spans="2:47" x14ac:dyDescent="0.25">
      <c r="B42" s="15" t="s">
        <v>48</v>
      </c>
      <c r="C42" s="16">
        <v>106</v>
      </c>
      <c r="D42" s="16">
        <v>99</v>
      </c>
      <c r="E42" s="19" t="s">
        <v>63</v>
      </c>
      <c r="F42" s="16">
        <v>117</v>
      </c>
      <c r="G42" s="16">
        <v>112</v>
      </c>
      <c r="H42" s="19" t="s">
        <v>74</v>
      </c>
      <c r="I42" s="16">
        <v>105</v>
      </c>
      <c r="J42" s="16">
        <v>103</v>
      </c>
      <c r="K42" s="19" t="s">
        <v>85</v>
      </c>
      <c r="L42" s="16">
        <v>129</v>
      </c>
      <c r="M42" s="16">
        <v>126</v>
      </c>
      <c r="N42" s="19" t="s">
        <v>96</v>
      </c>
      <c r="O42" s="16">
        <v>157</v>
      </c>
      <c r="P42" s="16">
        <v>152</v>
      </c>
      <c r="Q42" s="19" t="s">
        <v>103</v>
      </c>
      <c r="R42" s="16">
        <v>181</v>
      </c>
      <c r="S42" s="16">
        <v>169</v>
      </c>
      <c r="T42" s="19" t="s">
        <v>63</v>
      </c>
      <c r="U42" s="16">
        <v>185</v>
      </c>
      <c r="V42" s="16">
        <v>181</v>
      </c>
      <c r="W42" s="19" t="s">
        <v>120</v>
      </c>
      <c r="X42" s="16">
        <v>194</v>
      </c>
      <c r="Y42" s="16">
        <v>191</v>
      </c>
      <c r="Z42" s="19" t="s">
        <v>62</v>
      </c>
      <c r="AA42" s="16">
        <v>174</v>
      </c>
      <c r="AB42" s="16">
        <v>168</v>
      </c>
      <c r="AC42" s="19" t="s">
        <v>69</v>
      </c>
      <c r="AD42" s="16">
        <v>220</v>
      </c>
      <c r="AE42" s="16">
        <v>214</v>
      </c>
      <c r="AF42" s="19" t="s">
        <v>132</v>
      </c>
      <c r="AG42" s="16">
        <v>184</v>
      </c>
      <c r="AH42" s="16">
        <v>173</v>
      </c>
      <c r="AI42" s="19" t="s">
        <v>71</v>
      </c>
      <c r="AJ42" s="16">
        <v>194</v>
      </c>
      <c r="AK42" s="16">
        <v>188</v>
      </c>
      <c r="AL42" s="19" t="s">
        <v>67</v>
      </c>
      <c r="AM42" s="16">
        <v>203</v>
      </c>
      <c r="AN42" s="16">
        <v>195</v>
      </c>
      <c r="AO42" s="19" t="s">
        <v>144</v>
      </c>
      <c r="AP42" s="16">
        <v>181</v>
      </c>
      <c r="AQ42" s="16">
        <v>173</v>
      </c>
      <c r="AR42" s="19" t="s">
        <v>149</v>
      </c>
      <c r="AS42" s="16">
        <v>163</v>
      </c>
      <c r="AT42" s="16">
        <v>151</v>
      </c>
      <c r="AU42" s="19" t="s">
        <v>117</v>
      </c>
    </row>
    <row r="43" spans="2:47" x14ac:dyDescent="0.25">
      <c r="B43" s="15" t="s">
        <v>49</v>
      </c>
      <c r="C43" s="16">
        <v>196</v>
      </c>
      <c r="D43" s="16">
        <v>191</v>
      </c>
      <c r="E43" s="19" t="s">
        <v>64</v>
      </c>
      <c r="F43" s="16">
        <v>150</v>
      </c>
      <c r="G43" s="16">
        <v>147</v>
      </c>
      <c r="H43" s="19" t="s">
        <v>75</v>
      </c>
      <c r="I43" s="16">
        <v>178</v>
      </c>
      <c r="J43" s="16">
        <v>177</v>
      </c>
      <c r="K43" s="19" t="s">
        <v>86</v>
      </c>
      <c r="L43" s="16">
        <v>173</v>
      </c>
      <c r="M43" s="16">
        <v>165</v>
      </c>
      <c r="N43" s="19" t="s">
        <v>97</v>
      </c>
      <c r="O43" s="16">
        <v>202</v>
      </c>
      <c r="P43" s="16">
        <v>196</v>
      </c>
      <c r="Q43" s="19" t="s">
        <v>104</v>
      </c>
      <c r="R43" s="16">
        <v>196</v>
      </c>
      <c r="S43" s="16">
        <v>193</v>
      </c>
      <c r="T43" s="19" t="s">
        <v>62</v>
      </c>
      <c r="U43" s="16">
        <v>206</v>
      </c>
      <c r="V43" s="16">
        <v>204</v>
      </c>
      <c r="W43" s="19" t="s">
        <v>95</v>
      </c>
      <c r="X43" s="16">
        <v>193</v>
      </c>
      <c r="Y43" s="16">
        <v>190</v>
      </c>
      <c r="Z43" s="19" t="s">
        <v>115</v>
      </c>
      <c r="AA43" s="16">
        <v>228</v>
      </c>
      <c r="AB43" s="16">
        <v>222</v>
      </c>
      <c r="AC43" s="19" t="s">
        <v>64</v>
      </c>
      <c r="AD43" s="16">
        <v>200</v>
      </c>
      <c r="AE43" s="16">
        <v>200</v>
      </c>
      <c r="AF43" s="19" t="s">
        <v>70</v>
      </c>
      <c r="AG43" s="16">
        <v>221</v>
      </c>
      <c r="AH43" s="16">
        <v>213</v>
      </c>
      <c r="AI43" s="19" t="s">
        <v>58</v>
      </c>
      <c r="AJ43" s="16">
        <v>218</v>
      </c>
      <c r="AK43" s="16">
        <v>212</v>
      </c>
      <c r="AL43" s="19" t="s">
        <v>140</v>
      </c>
      <c r="AM43" s="16">
        <v>201</v>
      </c>
      <c r="AN43" s="16">
        <v>194</v>
      </c>
      <c r="AO43" s="19" t="s">
        <v>112</v>
      </c>
      <c r="AP43" s="16">
        <v>193</v>
      </c>
      <c r="AQ43" s="16">
        <v>189</v>
      </c>
      <c r="AR43" s="19" t="s">
        <v>128</v>
      </c>
      <c r="AS43" s="16">
        <v>280</v>
      </c>
      <c r="AT43" s="16">
        <v>276</v>
      </c>
      <c r="AU43" s="19" t="s">
        <v>109</v>
      </c>
    </row>
    <row r="44" spans="2:47" x14ac:dyDescent="0.25">
      <c r="B44" s="15"/>
      <c r="C44" s="16"/>
      <c r="D44" s="16"/>
      <c r="E44" s="19"/>
      <c r="F44" s="16"/>
      <c r="G44" s="16"/>
      <c r="H44" s="19"/>
      <c r="I44" s="16"/>
      <c r="J44" s="16"/>
      <c r="K44" s="19"/>
      <c r="L44" s="16"/>
      <c r="M44" s="16"/>
      <c r="N44" s="19"/>
      <c r="O44" s="16"/>
      <c r="P44" s="16"/>
      <c r="Q44" s="19"/>
      <c r="R44" s="16"/>
      <c r="S44" s="16"/>
      <c r="T44" s="19"/>
      <c r="U44" s="16"/>
      <c r="V44" s="16"/>
      <c r="W44" s="19"/>
      <c r="X44" s="16"/>
      <c r="Y44" s="16"/>
      <c r="Z44" s="19"/>
      <c r="AA44" s="16"/>
      <c r="AB44" s="16"/>
      <c r="AC44" s="19"/>
      <c r="AD44" s="16"/>
      <c r="AE44" s="16"/>
      <c r="AF44" s="19"/>
      <c r="AG44" s="16"/>
      <c r="AH44" s="16"/>
      <c r="AI44" s="19"/>
      <c r="AJ44" s="16"/>
      <c r="AK44" s="16"/>
      <c r="AL44" s="19"/>
      <c r="AM44" s="16"/>
      <c r="AN44" s="16"/>
      <c r="AO44" s="19"/>
      <c r="AP44" s="16"/>
      <c r="AQ44" s="16"/>
      <c r="AR44" s="19"/>
      <c r="AS44" s="16"/>
      <c r="AT44" s="16"/>
      <c r="AU44" s="19"/>
    </row>
    <row r="45" spans="2:47" x14ac:dyDescent="0.25">
      <c r="B45" s="15" t="s">
        <v>50</v>
      </c>
      <c r="C45" s="16">
        <v>63</v>
      </c>
      <c r="D45" s="16">
        <v>51</v>
      </c>
      <c r="E45" s="19" t="s">
        <v>65</v>
      </c>
      <c r="F45" s="16">
        <v>66</v>
      </c>
      <c r="G45" s="16">
        <v>51</v>
      </c>
      <c r="H45" s="19" t="s">
        <v>76</v>
      </c>
      <c r="I45" s="16">
        <v>88</v>
      </c>
      <c r="J45" s="16">
        <v>71</v>
      </c>
      <c r="K45" s="19" t="s">
        <v>87</v>
      </c>
      <c r="L45" s="16">
        <v>92</v>
      </c>
      <c r="M45" s="16">
        <v>75</v>
      </c>
      <c r="N45" s="19" t="s">
        <v>98</v>
      </c>
      <c r="O45" s="16">
        <v>77</v>
      </c>
      <c r="P45" s="16">
        <v>54</v>
      </c>
      <c r="Q45" s="19" t="s">
        <v>105</v>
      </c>
      <c r="R45" s="16">
        <v>94</v>
      </c>
      <c r="S45" s="16">
        <v>71</v>
      </c>
      <c r="T45" s="19" t="s">
        <v>113</v>
      </c>
      <c r="U45" s="16">
        <v>108</v>
      </c>
      <c r="V45" s="16">
        <v>77</v>
      </c>
      <c r="W45" s="19" t="s">
        <v>121</v>
      </c>
      <c r="X45" s="16">
        <v>141</v>
      </c>
      <c r="Y45" s="16">
        <v>100</v>
      </c>
      <c r="Z45" s="19" t="s">
        <v>124</v>
      </c>
      <c r="AA45" s="16">
        <v>160</v>
      </c>
      <c r="AB45" s="16">
        <v>130</v>
      </c>
      <c r="AC45" s="19" t="s">
        <v>130</v>
      </c>
      <c r="AD45" s="16">
        <v>126</v>
      </c>
      <c r="AE45" s="16">
        <v>99</v>
      </c>
      <c r="AF45" s="19" t="s">
        <v>133</v>
      </c>
      <c r="AG45" s="16">
        <v>166</v>
      </c>
      <c r="AH45" s="16">
        <v>121</v>
      </c>
      <c r="AI45" s="19" t="s">
        <v>137</v>
      </c>
      <c r="AJ45" s="16">
        <v>137</v>
      </c>
      <c r="AK45" s="16">
        <v>100</v>
      </c>
      <c r="AL45" s="19" t="s">
        <v>141</v>
      </c>
      <c r="AM45" s="16">
        <v>148</v>
      </c>
      <c r="AN45" s="16">
        <v>103</v>
      </c>
      <c r="AO45" s="19" t="s">
        <v>145</v>
      </c>
      <c r="AP45" s="16">
        <v>118</v>
      </c>
      <c r="AQ45" s="16">
        <v>88</v>
      </c>
      <c r="AR45" s="19" t="s">
        <v>150</v>
      </c>
      <c r="AS45" s="16">
        <v>120</v>
      </c>
      <c r="AT45" s="16">
        <v>88</v>
      </c>
      <c r="AU45" s="19" t="s">
        <v>155</v>
      </c>
    </row>
    <row r="46" spans="2:47" x14ac:dyDescent="0.25">
      <c r="B46" s="15"/>
      <c r="C46" s="16"/>
      <c r="D46" s="16"/>
      <c r="E46" s="19"/>
      <c r="F46" s="16"/>
      <c r="G46" s="16"/>
      <c r="H46" s="19"/>
      <c r="I46" s="16"/>
      <c r="J46" s="16"/>
      <c r="K46" s="19"/>
      <c r="L46" s="16"/>
      <c r="M46" s="16"/>
      <c r="N46" s="19"/>
      <c r="O46" s="16"/>
      <c r="P46" s="16"/>
      <c r="Q46" s="19"/>
      <c r="R46" s="16"/>
      <c r="S46" s="16"/>
      <c r="T46" s="19"/>
      <c r="U46" s="16"/>
      <c r="V46" s="16"/>
      <c r="W46" s="19"/>
      <c r="X46" s="16"/>
      <c r="Y46" s="16"/>
      <c r="Z46" s="19"/>
      <c r="AA46" s="16"/>
      <c r="AB46" s="16"/>
      <c r="AC46" s="19"/>
      <c r="AD46" s="16"/>
      <c r="AE46" s="16"/>
      <c r="AF46" s="19"/>
      <c r="AG46" s="16"/>
      <c r="AH46" s="16"/>
      <c r="AI46" s="19"/>
      <c r="AJ46" s="16"/>
      <c r="AK46" s="16"/>
      <c r="AL46" s="19"/>
      <c r="AM46" s="16"/>
      <c r="AN46" s="16"/>
      <c r="AO46" s="19"/>
      <c r="AP46" s="16"/>
      <c r="AQ46" s="16"/>
      <c r="AR46" s="19"/>
      <c r="AS46" s="16"/>
      <c r="AT46" s="16"/>
      <c r="AU46" s="19"/>
    </row>
    <row r="47" spans="2:47" x14ac:dyDescent="0.25">
      <c r="B47" s="15" t="s">
        <v>51</v>
      </c>
      <c r="C47" s="16">
        <v>66</v>
      </c>
      <c r="D47" s="16">
        <v>43</v>
      </c>
      <c r="E47" s="19" t="s">
        <v>66</v>
      </c>
      <c r="F47" s="16">
        <v>76</v>
      </c>
      <c r="G47" s="16">
        <v>52</v>
      </c>
      <c r="H47" s="19" t="s">
        <v>77</v>
      </c>
      <c r="I47" s="16">
        <v>70</v>
      </c>
      <c r="J47" s="16">
        <v>49</v>
      </c>
      <c r="K47" s="19" t="s">
        <v>88</v>
      </c>
      <c r="L47" s="16">
        <v>88</v>
      </c>
      <c r="M47" s="16">
        <v>71</v>
      </c>
      <c r="N47" s="19" t="s">
        <v>87</v>
      </c>
      <c r="O47" s="16">
        <v>90</v>
      </c>
      <c r="P47" s="16">
        <v>69</v>
      </c>
      <c r="Q47" s="19" t="s">
        <v>106</v>
      </c>
      <c r="R47" s="16">
        <v>79</v>
      </c>
      <c r="S47" s="16">
        <v>58</v>
      </c>
      <c r="T47" s="19" t="s">
        <v>114</v>
      </c>
      <c r="U47" s="16">
        <v>93</v>
      </c>
      <c r="V47" s="16">
        <v>75</v>
      </c>
      <c r="W47" s="19" t="s">
        <v>87</v>
      </c>
      <c r="X47" s="16">
        <v>87</v>
      </c>
      <c r="Y47" s="16">
        <v>67</v>
      </c>
      <c r="Z47" s="19" t="s">
        <v>125</v>
      </c>
      <c r="AA47" s="16">
        <v>97</v>
      </c>
      <c r="AB47" s="16">
        <v>75</v>
      </c>
      <c r="AC47" s="19" t="s">
        <v>76</v>
      </c>
      <c r="AD47" s="16">
        <v>48</v>
      </c>
      <c r="AE47" s="16">
        <v>40</v>
      </c>
      <c r="AF47" s="19" t="s">
        <v>134</v>
      </c>
      <c r="AG47" s="16">
        <v>53</v>
      </c>
      <c r="AH47" s="16">
        <v>47</v>
      </c>
      <c r="AI47" s="19" t="s">
        <v>138</v>
      </c>
      <c r="AJ47" s="16">
        <v>57</v>
      </c>
      <c r="AK47" s="16">
        <v>48</v>
      </c>
      <c r="AL47" s="19" t="s">
        <v>142</v>
      </c>
      <c r="AM47" s="16">
        <v>70</v>
      </c>
      <c r="AN47" s="16">
        <v>60</v>
      </c>
      <c r="AO47" s="19" t="s">
        <v>146</v>
      </c>
      <c r="AP47" s="16">
        <v>76</v>
      </c>
      <c r="AQ47" s="16">
        <v>71</v>
      </c>
      <c r="AR47" s="19" t="s">
        <v>63</v>
      </c>
      <c r="AS47" s="16">
        <v>64</v>
      </c>
      <c r="AT47" s="16">
        <v>58</v>
      </c>
      <c r="AU47" s="19" t="s">
        <v>156</v>
      </c>
    </row>
    <row r="48" spans="2:47" x14ac:dyDescent="0.25">
      <c r="B48" s="15"/>
      <c r="C48" s="16"/>
      <c r="D48" s="16"/>
      <c r="E48" s="19"/>
      <c r="F48" s="16"/>
      <c r="G48" s="16"/>
      <c r="H48" s="19"/>
      <c r="I48" s="16"/>
      <c r="J48" s="16"/>
      <c r="K48" s="19"/>
      <c r="L48" s="16"/>
      <c r="M48" s="16"/>
      <c r="N48" s="19"/>
      <c r="O48" s="16"/>
      <c r="P48" s="16"/>
      <c r="Q48" s="19"/>
      <c r="R48" s="16"/>
      <c r="S48" s="16"/>
      <c r="T48" s="19"/>
      <c r="U48" s="16"/>
      <c r="V48" s="16"/>
      <c r="W48" s="19"/>
      <c r="X48" s="16"/>
      <c r="Y48" s="16"/>
      <c r="Z48" s="19"/>
      <c r="AA48" s="16"/>
      <c r="AB48" s="16"/>
      <c r="AC48" s="19"/>
      <c r="AD48" s="16"/>
      <c r="AE48" s="16"/>
      <c r="AF48" s="19"/>
      <c r="AG48" s="16"/>
      <c r="AH48" s="16"/>
      <c r="AI48" s="19"/>
      <c r="AJ48" s="16"/>
      <c r="AK48" s="16"/>
      <c r="AL48" s="19"/>
      <c r="AM48" s="16"/>
      <c r="AN48" s="16"/>
      <c r="AO48" s="19"/>
      <c r="AP48" s="16"/>
      <c r="AQ48" s="16"/>
      <c r="AR48" s="19"/>
      <c r="AS48" s="16"/>
      <c r="AT48" s="16"/>
      <c r="AU48" s="19"/>
    </row>
    <row r="49" spans="2:47" x14ac:dyDescent="0.25">
      <c r="B49" s="17" t="s">
        <v>19</v>
      </c>
      <c r="C49" s="18">
        <v>640</v>
      </c>
      <c r="D49" s="18">
        <v>620</v>
      </c>
      <c r="E49" s="20" t="s">
        <v>67</v>
      </c>
      <c r="F49" s="18">
        <v>652</v>
      </c>
      <c r="G49" s="18">
        <v>644</v>
      </c>
      <c r="H49" s="20" t="s">
        <v>78</v>
      </c>
      <c r="I49" s="18">
        <v>682</v>
      </c>
      <c r="J49" s="18">
        <v>678</v>
      </c>
      <c r="K49" s="20" t="s">
        <v>86</v>
      </c>
      <c r="L49" s="18">
        <v>780</v>
      </c>
      <c r="M49" s="18">
        <v>765</v>
      </c>
      <c r="N49" s="20" t="s">
        <v>85</v>
      </c>
      <c r="O49" s="18">
        <v>833</v>
      </c>
      <c r="P49" s="18">
        <v>819</v>
      </c>
      <c r="Q49" s="20" t="s">
        <v>107</v>
      </c>
      <c r="R49" s="18">
        <v>802</v>
      </c>
      <c r="S49" s="18">
        <v>789</v>
      </c>
      <c r="T49" s="20" t="s">
        <v>115</v>
      </c>
      <c r="U49" s="18">
        <v>803</v>
      </c>
      <c r="V49" s="18">
        <v>790</v>
      </c>
      <c r="W49" s="20" t="s">
        <v>115</v>
      </c>
      <c r="X49" s="18">
        <v>887</v>
      </c>
      <c r="Y49" s="18">
        <v>869</v>
      </c>
      <c r="Z49" s="20" t="s">
        <v>75</v>
      </c>
      <c r="AA49" s="18">
        <v>896</v>
      </c>
      <c r="AB49" s="18">
        <v>886</v>
      </c>
      <c r="AC49" s="20" t="s">
        <v>131</v>
      </c>
      <c r="AD49" s="18">
        <v>923</v>
      </c>
      <c r="AE49" s="18">
        <v>901</v>
      </c>
      <c r="AF49" s="20" t="s">
        <v>135</v>
      </c>
      <c r="AG49" s="18">
        <v>1022</v>
      </c>
      <c r="AH49" s="18">
        <v>1015</v>
      </c>
      <c r="AI49" s="20" t="s">
        <v>102</v>
      </c>
      <c r="AJ49" s="18">
        <v>1037</v>
      </c>
      <c r="AK49" s="18">
        <v>1017</v>
      </c>
      <c r="AL49" s="20" t="s">
        <v>85</v>
      </c>
      <c r="AM49" s="18">
        <v>938</v>
      </c>
      <c r="AN49" s="18">
        <v>899</v>
      </c>
      <c r="AO49" s="20" t="s">
        <v>68</v>
      </c>
      <c r="AP49" s="18">
        <v>1086</v>
      </c>
      <c r="AQ49" s="18">
        <v>1054</v>
      </c>
      <c r="AR49" s="20" t="s">
        <v>61</v>
      </c>
      <c r="AS49" s="18">
        <v>1061</v>
      </c>
      <c r="AT49" s="18">
        <v>1035</v>
      </c>
      <c r="AU49" s="20" t="s">
        <v>123</v>
      </c>
    </row>
    <row r="51" spans="2:47" x14ac:dyDescent="0.25">
      <c r="B51" s="28" t="s">
        <v>52</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row>
    <row r="52" spans="2:47" x14ac:dyDescent="0.25">
      <c r="B52" s="28" t="s">
        <v>53</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row>
    <row r="53" spans="2:47" x14ac:dyDescent="0.25">
      <c r="B53" s="28" t="s">
        <v>54</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row>
  </sheetData>
  <mergeCells count="38">
    <mergeCell ref="B53:AU53"/>
    <mergeCell ref="B4:B5"/>
    <mergeCell ref="AM30:AO30"/>
    <mergeCell ref="AP30:AR30"/>
    <mergeCell ref="AS30:AU30"/>
    <mergeCell ref="B51:AU51"/>
    <mergeCell ref="B52:AU52"/>
    <mergeCell ref="B25:AU25"/>
    <mergeCell ref="B26:AU26"/>
    <mergeCell ref="B27:AU27"/>
    <mergeCell ref="B30:B31"/>
    <mergeCell ref="C30:E30"/>
    <mergeCell ref="F30:H30"/>
    <mergeCell ref="I30:K30"/>
    <mergeCell ref="L30:N30"/>
    <mergeCell ref="O30:Q30"/>
    <mergeCell ref="R30:T30"/>
    <mergeCell ref="U30:W30"/>
    <mergeCell ref="X30:Z30"/>
    <mergeCell ref="AA30:AC30"/>
    <mergeCell ref="AD30:AF30"/>
    <mergeCell ref="AG30:AI30"/>
    <mergeCell ref="AJ30:AL30"/>
    <mergeCell ref="AG4:AI4"/>
    <mergeCell ref="AJ4:AL4"/>
    <mergeCell ref="AM4:AO4"/>
    <mergeCell ref="AP4:AR4"/>
    <mergeCell ref="AS4:AU4"/>
    <mergeCell ref="R4:T4"/>
    <mergeCell ref="U4:W4"/>
    <mergeCell ref="X4:Z4"/>
    <mergeCell ref="AA4:AC4"/>
    <mergeCell ref="AD4:AF4"/>
    <mergeCell ref="C4:E4"/>
    <mergeCell ref="F4:H4"/>
    <mergeCell ref="I4:K4"/>
    <mergeCell ref="L4:N4"/>
    <mergeCell ref="O4:Q4"/>
  </mergeCells>
  <pageMargins left="0.7" right="0.7" top="0.75" bottom="0.75" header="0.3" footer="0.3"/>
  <pageSetup paperSize="9" scale="50" fitToWidth="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Q26"/>
  <sheetViews>
    <sheetView showGridLines="0" workbookViewId="0"/>
  </sheetViews>
  <sheetFormatPr baseColWidth="10" defaultRowHeight="12.5" x14ac:dyDescent="0.25"/>
  <cols>
    <col min="1" max="1" width="2.54296875" customWidth="1"/>
    <col min="2" max="2" width="28" customWidth="1"/>
    <col min="3" max="17" width="5.90625" customWidth="1"/>
  </cols>
  <sheetData>
    <row r="1" spans="2:17" ht="18" x14ac:dyDescent="0.4">
      <c r="B1" s="3" t="s">
        <v>7</v>
      </c>
    </row>
    <row r="4" spans="2:17" ht="13" x14ac:dyDescent="0.25">
      <c r="B4" s="13" t="s">
        <v>157</v>
      </c>
      <c r="C4" s="14">
        <v>2011</v>
      </c>
      <c r="D4" s="14">
        <v>2012</v>
      </c>
      <c r="E4" s="14">
        <v>2013</v>
      </c>
      <c r="F4" s="14">
        <v>2014</v>
      </c>
      <c r="G4" s="14">
        <v>2015</v>
      </c>
      <c r="H4" s="14">
        <v>2016</v>
      </c>
      <c r="I4" s="14">
        <v>2017</v>
      </c>
      <c r="J4" s="14">
        <v>2018</v>
      </c>
      <c r="K4" s="14">
        <v>2019</v>
      </c>
      <c r="L4" s="14">
        <v>2020</v>
      </c>
      <c r="M4" s="14">
        <v>2021</v>
      </c>
      <c r="N4" s="14">
        <v>2022</v>
      </c>
      <c r="O4" s="14">
        <v>2023</v>
      </c>
      <c r="P4" s="14">
        <v>2024</v>
      </c>
      <c r="Q4" s="14">
        <v>2025</v>
      </c>
    </row>
    <row r="5" spans="2:17" x14ac:dyDescent="0.25">
      <c r="B5" s="15" t="s">
        <v>40</v>
      </c>
      <c r="C5" s="16">
        <v>4581</v>
      </c>
      <c r="D5" s="16">
        <v>4928</v>
      </c>
      <c r="E5" s="16">
        <v>4722</v>
      </c>
      <c r="F5" s="16">
        <v>4706</v>
      </c>
      <c r="G5" s="16">
        <v>4679</v>
      </c>
      <c r="H5" s="16">
        <v>4686</v>
      </c>
      <c r="I5" s="16">
        <v>4625</v>
      </c>
      <c r="J5" s="16">
        <v>4751</v>
      </c>
      <c r="K5" s="16">
        <v>4537</v>
      </c>
      <c r="L5" s="16">
        <v>4776</v>
      </c>
      <c r="M5" s="16">
        <v>4276</v>
      </c>
      <c r="N5" s="16">
        <v>4370</v>
      </c>
      <c r="O5" s="16">
        <v>4554</v>
      </c>
      <c r="P5" s="16">
        <v>4480</v>
      </c>
      <c r="Q5" s="16">
        <v>4545</v>
      </c>
    </row>
    <row r="6" spans="2:17" x14ac:dyDescent="0.25">
      <c r="B6" s="15" t="s">
        <v>41</v>
      </c>
      <c r="C6" s="16">
        <v>373</v>
      </c>
      <c r="D6" s="16">
        <v>407</v>
      </c>
      <c r="E6" s="16">
        <v>416</v>
      </c>
      <c r="F6" s="16">
        <v>486</v>
      </c>
      <c r="G6" s="16">
        <v>488</v>
      </c>
      <c r="H6" s="16">
        <v>529</v>
      </c>
      <c r="I6" s="16">
        <v>549</v>
      </c>
      <c r="J6" s="16">
        <v>514</v>
      </c>
      <c r="K6" s="16">
        <v>595</v>
      </c>
      <c r="L6" s="16">
        <v>616</v>
      </c>
      <c r="M6" s="16">
        <v>655</v>
      </c>
      <c r="N6" s="16">
        <v>667</v>
      </c>
      <c r="O6" s="16">
        <v>596</v>
      </c>
      <c r="P6" s="16">
        <v>581</v>
      </c>
      <c r="Q6" s="16">
        <v>551</v>
      </c>
    </row>
    <row r="7" spans="2:17" x14ac:dyDescent="0.25">
      <c r="B7" s="15" t="s">
        <v>2</v>
      </c>
      <c r="C7" s="16" t="s">
        <v>2</v>
      </c>
      <c r="D7" s="16" t="s">
        <v>2</v>
      </c>
      <c r="E7" s="16" t="s">
        <v>2</v>
      </c>
      <c r="F7" s="16" t="s">
        <v>2</v>
      </c>
      <c r="G7" s="16" t="s">
        <v>2</v>
      </c>
      <c r="H7" s="16" t="s">
        <v>2</v>
      </c>
      <c r="I7" s="16" t="s">
        <v>2</v>
      </c>
      <c r="J7" s="16" t="s">
        <v>2</v>
      </c>
      <c r="K7" s="16" t="s">
        <v>2</v>
      </c>
      <c r="L7" s="16" t="s">
        <v>2</v>
      </c>
      <c r="M7" s="16" t="s">
        <v>2</v>
      </c>
      <c r="N7" s="16" t="s">
        <v>2</v>
      </c>
      <c r="O7" s="16" t="s">
        <v>2</v>
      </c>
      <c r="P7" s="16" t="s">
        <v>2</v>
      </c>
      <c r="Q7" s="16" t="s">
        <v>2</v>
      </c>
    </row>
    <row r="8" spans="2:17" x14ac:dyDescent="0.25">
      <c r="B8" s="15" t="s">
        <v>43</v>
      </c>
      <c r="C8" s="16">
        <v>196</v>
      </c>
      <c r="D8" s="16">
        <v>230</v>
      </c>
      <c r="E8" s="16">
        <v>121</v>
      </c>
      <c r="F8" s="16">
        <v>123</v>
      </c>
      <c r="G8" s="16">
        <v>84</v>
      </c>
      <c r="H8" s="16">
        <v>140</v>
      </c>
      <c r="I8" s="16">
        <v>125</v>
      </c>
      <c r="J8" s="16">
        <v>127</v>
      </c>
      <c r="K8" s="16">
        <v>135</v>
      </c>
      <c r="L8" s="16">
        <v>104</v>
      </c>
      <c r="M8" s="16">
        <v>94</v>
      </c>
      <c r="N8" s="16">
        <v>96</v>
      </c>
      <c r="O8" s="16">
        <v>68</v>
      </c>
      <c r="P8" s="16">
        <v>76</v>
      </c>
      <c r="Q8" s="16">
        <v>78</v>
      </c>
    </row>
    <row r="9" spans="2:17" x14ac:dyDescent="0.25">
      <c r="B9" s="15" t="s">
        <v>44</v>
      </c>
      <c r="C9" s="16" t="s">
        <v>235</v>
      </c>
      <c r="D9" s="16">
        <v>7</v>
      </c>
      <c r="E9" s="16">
        <v>17</v>
      </c>
      <c r="F9" s="16">
        <v>16</v>
      </c>
      <c r="G9" s="16">
        <v>16</v>
      </c>
      <c r="H9" s="16">
        <v>28</v>
      </c>
      <c r="I9" s="16">
        <v>22</v>
      </c>
      <c r="J9" s="16">
        <v>39</v>
      </c>
      <c r="K9" s="16">
        <v>30</v>
      </c>
      <c r="L9" s="16">
        <v>46</v>
      </c>
      <c r="M9" s="16">
        <v>24</v>
      </c>
      <c r="N9" s="16">
        <v>43</v>
      </c>
      <c r="O9" s="16">
        <v>27</v>
      </c>
      <c r="P9" s="16">
        <v>57</v>
      </c>
      <c r="Q9" s="16">
        <v>44</v>
      </c>
    </row>
    <row r="10" spans="2:17" x14ac:dyDescent="0.25">
      <c r="B10" s="15" t="s">
        <v>2</v>
      </c>
      <c r="C10" s="16" t="s">
        <v>2</v>
      </c>
      <c r="D10" s="16" t="s">
        <v>2</v>
      </c>
      <c r="E10" s="16" t="s">
        <v>2</v>
      </c>
      <c r="F10" s="16" t="s">
        <v>2</v>
      </c>
      <c r="G10" s="16" t="s">
        <v>2</v>
      </c>
      <c r="H10" s="16" t="s">
        <v>2</v>
      </c>
      <c r="I10" s="16" t="s">
        <v>2</v>
      </c>
      <c r="J10" s="16" t="s">
        <v>2</v>
      </c>
      <c r="K10" s="16" t="s">
        <v>2</v>
      </c>
      <c r="L10" s="16" t="s">
        <v>2</v>
      </c>
      <c r="M10" s="16" t="s">
        <v>2</v>
      </c>
      <c r="N10" s="16" t="s">
        <v>2</v>
      </c>
      <c r="O10" s="16" t="s">
        <v>2</v>
      </c>
      <c r="P10" s="16" t="s">
        <v>2</v>
      </c>
      <c r="Q10" s="16" t="s">
        <v>2</v>
      </c>
    </row>
    <row r="11" spans="2:17" x14ac:dyDescent="0.25">
      <c r="B11" s="15" t="s">
        <v>45</v>
      </c>
      <c r="C11" s="16">
        <v>495</v>
      </c>
      <c r="D11" s="16">
        <v>483</v>
      </c>
      <c r="E11" s="16">
        <v>453</v>
      </c>
      <c r="F11" s="16">
        <v>503</v>
      </c>
      <c r="G11" s="16">
        <v>503</v>
      </c>
      <c r="H11" s="16">
        <v>496</v>
      </c>
      <c r="I11" s="16">
        <v>495</v>
      </c>
      <c r="J11" s="16">
        <v>518</v>
      </c>
      <c r="K11" s="16">
        <v>510</v>
      </c>
      <c r="L11" s="16">
        <v>503</v>
      </c>
      <c r="M11" s="16">
        <v>434</v>
      </c>
      <c r="N11" s="16">
        <v>441</v>
      </c>
      <c r="O11" s="16">
        <v>422</v>
      </c>
      <c r="P11" s="16">
        <v>385</v>
      </c>
      <c r="Q11" s="16">
        <v>389</v>
      </c>
    </row>
    <row r="12" spans="2:17" x14ac:dyDescent="0.25">
      <c r="B12" s="15" t="s">
        <v>46</v>
      </c>
      <c r="C12" s="16">
        <v>233</v>
      </c>
      <c r="D12" s="16">
        <v>242</v>
      </c>
      <c r="E12" s="16">
        <v>268</v>
      </c>
      <c r="F12" s="16">
        <v>284</v>
      </c>
      <c r="G12" s="16">
        <v>277</v>
      </c>
      <c r="H12" s="16">
        <v>389</v>
      </c>
      <c r="I12" s="16">
        <v>379</v>
      </c>
      <c r="J12" s="16">
        <v>378</v>
      </c>
      <c r="K12" s="16">
        <v>414</v>
      </c>
      <c r="L12" s="16">
        <v>423</v>
      </c>
      <c r="M12" s="16">
        <v>447</v>
      </c>
      <c r="N12" s="16">
        <v>473</v>
      </c>
      <c r="O12" s="16">
        <v>489</v>
      </c>
      <c r="P12" s="16">
        <v>450</v>
      </c>
      <c r="Q12" s="16">
        <v>412</v>
      </c>
    </row>
    <row r="13" spans="2:17" x14ac:dyDescent="0.25">
      <c r="B13" s="15" t="s">
        <v>2</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row>
    <row r="14" spans="2:17" x14ac:dyDescent="0.25">
      <c r="B14" s="15" t="s">
        <v>47</v>
      </c>
      <c r="C14" s="16">
        <v>947</v>
      </c>
      <c r="D14" s="16">
        <v>928</v>
      </c>
      <c r="E14" s="16">
        <v>1013</v>
      </c>
      <c r="F14" s="16">
        <v>1050</v>
      </c>
      <c r="G14" s="16">
        <v>1016</v>
      </c>
      <c r="H14" s="16">
        <v>1001</v>
      </c>
      <c r="I14" s="16">
        <v>1062</v>
      </c>
      <c r="J14" s="16">
        <v>1017</v>
      </c>
      <c r="K14" s="16">
        <v>1001</v>
      </c>
      <c r="L14" s="16">
        <v>1046</v>
      </c>
      <c r="M14" s="16">
        <v>1002</v>
      </c>
      <c r="N14" s="16">
        <v>1077</v>
      </c>
      <c r="O14" s="16">
        <v>1063</v>
      </c>
      <c r="P14" s="16">
        <v>1118</v>
      </c>
      <c r="Q14" s="16">
        <v>1050</v>
      </c>
    </row>
    <row r="15" spans="2:17" x14ac:dyDescent="0.25">
      <c r="B15" s="15" t="s">
        <v>48</v>
      </c>
      <c r="C15" s="16">
        <v>99</v>
      </c>
      <c r="D15" s="16">
        <v>112</v>
      </c>
      <c r="E15" s="16">
        <v>103</v>
      </c>
      <c r="F15" s="16">
        <v>126</v>
      </c>
      <c r="G15" s="16">
        <v>152</v>
      </c>
      <c r="H15" s="16">
        <v>169</v>
      </c>
      <c r="I15" s="16">
        <v>181</v>
      </c>
      <c r="J15" s="16">
        <v>191</v>
      </c>
      <c r="K15" s="16">
        <v>168</v>
      </c>
      <c r="L15" s="16">
        <v>214</v>
      </c>
      <c r="M15" s="16">
        <v>173</v>
      </c>
      <c r="N15" s="16">
        <v>188</v>
      </c>
      <c r="O15" s="16">
        <v>195</v>
      </c>
      <c r="P15" s="16">
        <v>173</v>
      </c>
      <c r="Q15" s="16">
        <v>151</v>
      </c>
    </row>
    <row r="16" spans="2:17" x14ac:dyDescent="0.25">
      <c r="B16" s="15" t="s">
        <v>49</v>
      </c>
      <c r="C16" s="16">
        <v>191</v>
      </c>
      <c r="D16" s="16">
        <v>147</v>
      </c>
      <c r="E16" s="16">
        <v>177</v>
      </c>
      <c r="F16" s="16">
        <v>165</v>
      </c>
      <c r="G16" s="16">
        <v>196</v>
      </c>
      <c r="H16" s="16">
        <v>193</v>
      </c>
      <c r="I16" s="16">
        <v>204</v>
      </c>
      <c r="J16" s="16">
        <v>190</v>
      </c>
      <c r="K16" s="16">
        <v>222</v>
      </c>
      <c r="L16" s="16">
        <v>200</v>
      </c>
      <c r="M16" s="16">
        <v>213</v>
      </c>
      <c r="N16" s="16">
        <v>212</v>
      </c>
      <c r="O16" s="16">
        <v>194</v>
      </c>
      <c r="P16" s="16">
        <v>189</v>
      </c>
      <c r="Q16" s="16">
        <v>276</v>
      </c>
    </row>
    <row r="17" spans="2:17" x14ac:dyDescent="0.25">
      <c r="B17" s="15" t="s">
        <v>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row>
    <row r="18" spans="2:17" x14ac:dyDescent="0.25">
      <c r="B18" s="15" t="s">
        <v>50</v>
      </c>
      <c r="C18" s="16">
        <v>51</v>
      </c>
      <c r="D18" s="16">
        <v>51</v>
      </c>
      <c r="E18" s="16">
        <v>71</v>
      </c>
      <c r="F18" s="16">
        <v>75</v>
      </c>
      <c r="G18" s="16">
        <v>54</v>
      </c>
      <c r="H18" s="16">
        <v>71</v>
      </c>
      <c r="I18" s="16">
        <v>77</v>
      </c>
      <c r="J18" s="16">
        <v>100</v>
      </c>
      <c r="K18" s="16">
        <v>130</v>
      </c>
      <c r="L18" s="16">
        <v>99</v>
      </c>
      <c r="M18" s="16">
        <v>121</v>
      </c>
      <c r="N18" s="16">
        <v>100</v>
      </c>
      <c r="O18" s="16">
        <v>103</v>
      </c>
      <c r="P18" s="16">
        <v>88</v>
      </c>
      <c r="Q18" s="16">
        <v>88</v>
      </c>
    </row>
    <row r="19" spans="2:17" x14ac:dyDescent="0.25">
      <c r="B19" s="15" t="s">
        <v>2</v>
      </c>
      <c r="C19" s="16" t="s">
        <v>2</v>
      </c>
      <c r="D19" s="16" t="s">
        <v>2</v>
      </c>
      <c r="E19" s="16" t="s">
        <v>2</v>
      </c>
      <c r="F19" s="16" t="s">
        <v>2</v>
      </c>
      <c r="G19" s="16" t="s">
        <v>2</v>
      </c>
      <c r="H19" s="16" t="s">
        <v>2</v>
      </c>
      <c r="I19" s="16" t="s">
        <v>2</v>
      </c>
      <c r="J19" s="16" t="s">
        <v>2</v>
      </c>
      <c r="K19" s="16" t="s">
        <v>2</v>
      </c>
      <c r="L19" s="16" t="s">
        <v>2</v>
      </c>
      <c r="M19" s="16" t="s">
        <v>2</v>
      </c>
      <c r="N19" s="16" t="s">
        <v>2</v>
      </c>
      <c r="O19" s="16" t="s">
        <v>2</v>
      </c>
      <c r="P19" s="16" t="s">
        <v>2</v>
      </c>
      <c r="Q19" s="16" t="s">
        <v>2</v>
      </c>
    </row>
    <row r="20" spans="2:17" x14ac:dyDescent="0.25">
      <c r="B20" s="15" t="s">
        <v>51</v>
      </c>
      <c r="C20" s="16">
        <v>43</v>
      </c>
      <c r="D20" s="16">
        <v>52</v>
      </c>
      <c r="E20" s="16">
        <v>49</v>
      </c>
      <c r="F20" s="16">
        <v>71</v>
      </c>
      <c r="G20" s="16">
        <v>69</v>
      </c>
      <c r="H20" s="16">
        <v>58</v>
      </c>
      <c r="I20" s="16">
        <v>75</v>
      </c>
      <c r="J20" s="16">
        <v>67</v>
      </c>
      <c r="K20" s="16">
        <v>75</v>
      </c>
      <c r="L20" s="16">
        <v>40</v>
      </c>
      <c r="M20" s="16">
        <v>47</v>
      </c>
      <c r="N20" s="16">
        <v>48</v>
      </c>
      <c r="O20" s="16">
        <v>60</v>
      </c>
      <c r="P20" s="16">
        <v>71</v>
      </c>
      <c r="Q20" s="16">
        <v>58</v>
      </c>
    </row>
    <row r="21" spans="2:17" x14ac:dyDescent="0.25">
      <c r="B21" s="15" t="s">
        <v>2</v>
      </c>
      <c r="C21" s="16" t="s">
        <v>2</v>
      </c>
      <c r="D21" s="16" t="s">
        <v>2</v>
      </c>
      <c r="E21" s="16" t="s">
        <v>2</v>
      </c>
      <c r="F21" s="16" t="s">
        <v>2</v>
      </c>
      <c r="G21" s="16" t="s">
        <v>2</v>
      </c>
      <c r="H21" s="16" t="s">
        <v>2</v>
      </c>
      <c r="I21" s="16" t="s">
        <v>2</v>
      </c>
      <c r="J21" s="16" t="s">
        <v>2</v>
      </c>
      <c r="K21" s="16" t="s">
        <v>2</v>
      </c>
      <c r="L21" s="16" t="s">
        <v>2</v>
      </c>
      <c r="M21" s="16" t="s">
        <v>2</v>
      </c>
      <c r="N21" s="16" t="s">
        <v>2</v>
      </c>
      <c r="O21" s="16" t="s">
        <v>2</v>
      </c>
      <c r="P21" s="16" t="s">
        <v>2</v>
      </c>
      <c r="Q21" s="16" t="s">
        <v>2</v>
      </c>
    </row>
    <row r="22" spans="2:17" x14ac:dyDescent="0.25">
      <c r="B22" s="17" t="s">
        <v>19</v>
      </c>
      <c r="C22" s="18">
        <v>620</v>
      </c>
      <c r="D22" s="18">
        <v>644</v>
      </c>
      <c r="E22" s="18">
        <v>678</v>
      </c>
      <c r="F22" s="18">
        <v>765</v>
      </c>
      <c r="G22" s="18">
        <v>819</v>
      </c>
      <c r="H22" s="18">
        <v>789</v>
      </c>
      <c r="I22" s="18">
        <v>790</v>
      </c>
      <c r="J22" s="18">
        <v>869</v>
      </c>
      <c r="K22" s="18">
        <v>886</v>
      </c>
      <c r="L22" s="18">
        <v>901</v>
      </c>
      <c r="M22" s="18">
        <v>1015</v>
      </c>
      <c r="N22" s="18">
        <v>1017</v>
      </c>
      <c r="O22" s="18">
        <v>899</v>
      </c>
      <c r="P22" s="18">
        <v>1054</v>
      </c>
      <c r="Q22" s="18">
        <v>1035</v>
      </c>
    </row>
    <row r="24" spans="2:17" ht="28.65" customHeight="1" x14ac:dyDescent="0.25">
      <c r="B24" s="28" t="s">
        <v>158</v>
      </c>
      <c r="C24" s="29"/>
      <c r="D24" s="29"/>
      <c r="E24" s="29"/>
      <c r="F24" s="29"/>
      <c r="G24" s="29"/>
      <c r="H24" s="29"/>
      <c r="I24" s="29"/>
      <c r="J24" s="29"/>
      <c r="K24" s="29"/>
      <c r="L24" s="29"/>
      <c r="M24" s="29"/>
      <c r="N24" s="29"/>
      <c r="O24" s="29"/>
      <c r="P24" s="29"/>
      <c r="Q24" s="29"/>
    </row>
    <row r="25" spans="2:17" x14ac:dyDescent="0.25">
      <c r="B25" s="28" t="s">
        <v>53</v>
      </c>
      <c r="C25" s="29"/>
      <c r="D25" s="29"/>
      <c r="E25" s="29"/>
      <c r="F25" s="29"/>
      <c r="G25" s="29"/>
      <c r="H25" s="29"/>
      <c r="I25" s="29"/>
      <c r="J25" s="29"/>
      <c r="K25" s="29"/>
      <c r="L25" s="29"/>
      <c r="M25" s="29"/>
      <c r="N25" s="29"/>
      <c r="O25" s="29"/>
      <c r="P25" s="29"/>
      <c r="Q25" s="29"/>
    </row>
    <row r="26" spans="2:17" x14ac:dyDescent="0.25">
      <c r="B26" s="28" t="s">
        <v>54</v>
      </c>
      <c r="C26" s="29"/>
      <c r="D26" s="29"/>
      <c r="E26" s="29"/>
      <c r="F26" s="29"/>
      <c r="G26" s="29"/>
      <c r="H26" s="29"/>
      <c r="I26" s="29"/>
      <c r="J26" s="29"/>
      <c r="K26" s="29"/>
      <c r="L26" s="29"/>
      <c r="M26" s="29"/>
      <c r="N26" s="29"/>
      <c r="O26" s="29"/>
      <c r="P26" s="29"/>
      <c r="Q26" s="29"/>
    </row>
  </sheetData>
  <mergeCells count="3">
    <mergeCell ref="B24:Q24"/>
    <mergeCell ref="B25:Q25"/>
    <mergeCell ref="B26:Q26"/>
  </mergeCells>
  <pageMargins left="0.7" right="0.7" top="0.75" bottom="0.75" header="0.3" footer="0.3"/>
  <pageSetup paperSize="9" scale="50" fitToWidth="0"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D4FF"/>
  </sheetPr>
  <dimension ref="B1:AU20"/>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33.1796875" customWidth="1"/>
    <col min="3" max="47" width="8.6328125" customWidth="1"/>
  </cols>
  <sheetData>
    <row r="1" spans="2:47" ht="18" x14ac:dyDescent="0.4">
      <c r="B1" s="3" t="s">
        <v>9</v>
      </c>
    </row>
    <row r="4" spans="2:47" x14ac:dyDescent="0.25">
      <c r="B4" s="30" t="s">
        <v>157</v>
      </c>
      <c r="C4" s="27">
        <v>2011</v>
      </c>
      <c r="D4" s="27">
        <v>2011</v>
      </c>
      <c r="E4" s="27">
        <v>2011</v>
      </c>
      <c r="F4" s="27">
        <v>2012</v>
      </c>
      <c r="G4" s="27">
        <v>2012</v>
      </c>
      <c r="H4" s="27">
        <v>2012</v>
      </c>
      <c r="I4" s="27">
        <v>2013</v>
      </c>
      <c r="J4" s="27">
        <v>2013</v>
      </c>
      <c r="K4" s="27">
        <v>2013</v>
      </c>
      <c r="L4" s="27">
        <v>2014</v>
      </c>
      <c r="M4" s="27">
        <v>2014</v>
      </c>
      <c r="N4" s="27">
        <v>2014</v>
      </c>
      <c r="O4" s="27">
        <v>2015</v>
      </c>
      <c r="P4" s="27">
        <v>2015</v>
      </c>
      <c r="Q4" s="27">
        <v>2015</v>
      </c>
      <c r="R4" s="27">
        <v>2016</v>
      </c>
      <c r="S4" s="27">
        <v>2016</v>
      </c>
      <c r="T4" s="27">
        <v>2016</v>
      </c>
      <c r="U4" s="27">
        <v>2017</v>
      </c>
      <c r="V4" s="27">
        <v>2017</v>
      </c>
      <c r="W4" s="27">
        <v>2017</v>
      </c>
      <c r="X4" s="27">
        <v>2018</v>
      </c>
      <c r="Y4" s="27">
        <v>2018</v>
      </c>
      <c r="Z4" s="27">
        <v>2018</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1" t="s">
        <v>37</v>
      </c>
      <c r="C6" s="22">
        <v>4954</v>
      </c>
      <c r="D6" s="22">
        <v>2641</v>
      </c>
      <c r="E6" s="22">
        <v>2313</v>
      </c>
      <c r="F6" s="22">
        <v>5335</v>
      </c>
      <c r="G6" s="22">
        <v>2878</v>
      </c>
      <c r="H6" s="22">
        <v>2457</v>
      </c>
      <c r="I6" s="22">
        <v>5138</v>
      </c>
      <c r="J6" s="22">
        <v>2814</v>
      </c>
      <c r="K6" s="22">
        <v>2324</v>
      </c>
      <c r="L6" s="22">
        <v>5192</v>
      </c>
      <c r="M6" s="22">
        <v>2867</v>
      </c>
      <c r="N6" s="22">
        <v>2325</v>
      </c>
      <c r="O6" s="22">
        <v>5167</v>
      </c>
      <c r="P6" s="22">
        <v>2887</v>
      </c>
      <c r="Q6" s="22">
        <v>2280</v>
      </c>
      <c r="R6" s="22">
        <v>5215</v>
      </c>
      <c r="S6" s="22">
        <v>2834</v>
      </c>
      <c r="T6" s="22">
        <v>2381</v>
      </c>
      <c r="U6" s="22">
        <v>5174</v>
      </c>
      <c r="V6" s="22">
        <v>2802</v>
      </c>
      <c r="W6" s="22">
        <v>2372</v>
      </c>
      <c r="X6" s="22">
        <v>5265</v>
      </c>
      <c r="Y6" s="22">
        <v>2925</v>
      </c>
      <c r="Z6" s="22">
        <v>2340</v>
      </c>
      <c r="AA6" s="22">
        <v>5132</v>
      </c>
      <c r="AB6" s="22">
        <v>2853</v>
      </c>
      <c r="AC6" s="22">
        <v>2279</v>
      </c>
      <c r="AD6" s="22">
        <v>5392</v>
      </c>
      <c r="AE6" s="22">
        <v>2985</v>
      </c>
      <c r="AF6" s="22">
        <v>2407</v>
      </c>
      <c r="AG6" s="22">
        <v>4931</v>
      </c>
      <c r="AH6" s="22">
        <v>2771</v>
      </c>
      <c r="AI6" s="22">
        <v>2160</v>
      </c>
      <c r="AJ6" s="22">
        <v>5037</v>
      </c>
      <c r="AK6" s="22">
        <v>2883</v>
      </c>
      <c r="AL6" s="22">
        <v>2154</v>
      </c>
      <c r="AM6" s="22">
        <v>5150</v>
      </c>
      <c r="AN6" s="22">
        <v>2831</v>
      </c>
      <c r="AO6" s="22">
        <v>2319</v>
      </c>
      <c r="AP6" s="22">
        <v>5061</v>
      </c>
      <c r="AQ6" s="22">
        <v>2856</v>
      </c>
      <c r="AR6" s="22">
        <v>2205</v>
      </c>
      <c r="AS6" s="22">
        <v>5096</v>
      </c>
      <c r="AT6" s="22">
        <v>2838</v>
      </c>
      <c r="AU6" s="22">
        <v>2258</v>
      </c>
    </row>
    <row r="7" spans="2:47" x14ac:dyDescent="0.2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2:47" ht="13" x14ac:dyDescent="0.25">
      <c r="B8" s="21" t="s">
        <v>159</v>
      </c>
      <c r="C8" s="22">
        <v>4581</v>
      </c>
      <c r="D8" s="22">
        <v>2459</v>
      </c>
      <c r="E8" s="22">
        <v>2122</v>
      </c>
      <c r="F8" s="22">
        <v>4928</v>
      </c>
      <c r="G8" s="22">
        <v>2687</v>
      </c>
      <c r="H8" s="22">
        <v>2241</v>
      </c>
      <c r="I8" s="22">
        <v>4722</v>
      </c>
      <c r="J8" s="22">
        <v>2610</v>
      </c>
      <c r="K8" s="22">
        <v>2112</v>
      </c>
      <c r="L8" s="22">
        <v>4706</v>
      </c>
      <c r="M8" s="22">
        <v>2626</v>
      </c>
      <c r="N8" s="22">
        <v>2080</v>
      </c>
      <c r="O8" s="22">
        <v>4679</v>
      </c>
      <c r="P8" s="22">
        <v>2635</v>
      </c>
      <c r="Q8" s="22">
        <v>2044</v>
      </c>
      <c r="R8" s="22">
        <v>4686</v>
      </c>
      <c r="S8" s="22">
        <v>2571</v>
      </c>
      <c r="T8" s="22">
        <v>2115</v>
      </c>
      <c r="U8" s="22">
        <v>4625</v>
      </c>
      <c r="V8" s="22">
        <v>2523</v>
      </c>
      <c r="W8" s="22">
        <v>2102</v>
      </c>
      <c r="X8" s="22">
        <v>4751</v>
      </c>
      <c r="Y8" s="22">
        <v>2640</v>
      </c>
      <c r="Z8" s="22">
        <v>2111</v>
      </c>
      <c r="AA8" s="22">
        <v>4537</v>
      </c>
      <c r="AB8" s="22">
        <v>2529</v>
      </c>
      <c r="AC8" s="22">
        <v>2008</v>
      </c>
      <c r="AD8" s="22">
        <v>4776</v>
      </c>
      <c r="AE8" s="22">
        <v>2634</v>
      </c>
      <c r="AF8" s="22">
        <v>2142</v>
      </c>
      <c r="AG8" s="22">
        <v>4276</v>
      </c>
      <c r="AH8" s="22">
        <v>2377</v>
      </c>
      <c r="AI8" s="22">
        <v>1899</v>
      </c>
      <c r="AJ8" s="22">
        <v>4370</v>
      </c>
      <c r="AK8" s="22">
        <v>2504</v>
      </c>
      <c r="AL8" s="22">
        <v>1866</v>
      </c>
      <c r="AM8" s="22">
        <v>4554</v>
      </c>
      <c r="AN8" s="22">
        <v>2502</v>
      </c>
      <c r="AO8" s="22">
        <v>2052</v>
      </c>
      <c r="AP8" s="22">
        <v>4480</v>
      </c>
      <c r="AQ8" s="22">
        <v>2504</v>
      </c>
      <c r="AR8" s="22">
        <v>1976</v>
      </c>
      <c r="AS8" s="22">
        <v>4545</v>
      </c>
      <c r="AT8" s="22">
        <v>2506</v>
      </c>
      <c r="AU8" s="22">
        <v>2039</v>
      </c>
    </row>
    <row r="9" spans="2:47" x14ac:dyDescent="0.25">
      <c r="B9" s="15" t="s">
        <v>160</v>
      </c>
      <c r="C9" s="16">
        <v>1346</v>
      </c>
      <c r="D9" s="16">
        <v>378</v>
      </c>
      <c r="E9" s="16">
        <v>968</v>
      </c>
      <c r="F9" s="16">
        <v>1418</v>
      </c>
      <c r="G9" s="16">
        <v>455</v>
      </c>
      <c r="H9" s="16">
        <v>963</v>
      </c>
      <c r="I9" s="16">
        <v>1319</v>
      </c>
      <c r="J9" s="16">
        <v>426</v>
      </c>
      <c r="K9" s="16">
        <v>893</v>
      </c>
      <c r="L9" s="16">
        <v>1401</v>
      </c>
      <c r="M9" s="16">
        <v>534</v>
      </c>
      <c r="N9" s="16">
        <v>867</v>
      </c>
      <c r="O9" s="16">
        <v>1379</v>
      </c>
      <c r="P9" s="16">
        <v>483</v>
      </c>
      <c r="Q9" s="16">
        <v>896</v>
      </c>
      <c r="R9" s="16">
        <v>1401</v>
      </c>
      <c r="S9" s="16">
        <v>502</v>
      </c>
      <c r="T9" s="16">
        <v>899</v>
      </c>
      <c r="U9" s="16">
        <v>1343</v>
      </c>
      <c r="V9" s="16">
        <v>521</v>
      </c>
      <c r="W9" s="16">
        <v>822</v>
      </c>
      <c r="X9" s="16">
        <v>1390</v>
      </c>
      <c r="Y9" s="16">
        <v>536</v>
      </c>
      <c r="Z9" s="16">
        <v>854</v>
      </c>
      <c r="AA9" s="16">
        <v>1357</v>
      </c>
      <c r="AB9" s="16">
        <v>535</v>
      </c>
      <c r="AC9" s="16">
        <v>822</v>
      </c>
      <c r="AD9" s="16">
        <v>1355</v>
      </c>
      <c r="AE9" s="16">
        <v>555</v>
      </c>
      <c r="AF9" s="16">
        <v>800</v>
      </c>
      <c r="AG9" s="16">
        <v>1204</v>
      </c>
      <c r="AH9" s="16">
        <v>502</v>
      </c>
      <c r="AI9" s="16">
        <v>702</v>
      </c>
      <c r="AJ9" s="16">
        <v>1172</v>
      </c>
      <c r="AK9" s="16">
        <v>486</v>
      </c>
      <c r="AL9" s="16">
        <v>686</v>
      </c>
      <c r="AM9" s="16">
        <v>1301</v>
      </c>
      <c r="AN9" s="16">
        <v>531</v>
      </c>
      <c r="AO9" s="16">
        <v>770</v>
      </c>
      <c r="AP9" s="16">
        <v>1248</v>
      </c>
      <c r="AQ9" s="16">
        <v>517</v>
      </c>
      <c r="AR9" s="16">
        <v>731</v>
      </c>
      <c r="AS9" s="16">
        <v>1215</v>
      </c>
      <c r="AT9" s="16">
        <v>502</v>
      </c>
      <c r="AU9" s="16">
        <v>713</v>
      </c>
    </row>
    <row r="10" spans="2:47" x14ac:dyDescent="0.25">
      <c r="B10" s="15" t="s">
        <v>161</v>
      </c>
      <c r="C10" s="16">
        <v>2777</v>
      </c>
      <c r="D10" s="16">
        <v>2049</v>
      </c>
      <c r="E10" s="16">
        <v>728</v>
      </c>
      <c r="F10" s="16">
        <v>2958</v>
      </c>
      <c r="G10" s="16">
        <v>2186</v>
      </c>
      <c r="H10" s="16">
        <v>772</v>
      </c>
      <c r="I10" s="16">
        <v>2821</v>
      </c>
      <c r="J10" s="16">
        <v>2143</v>
      </c>
      <c r="K10" s="16">
        <v>678</v>
      </c>
      <c r="L10" s="16">
        <v>2711</v>
      </c>
      <c r="M10" s="16">
        <v>2052</v>
      </c>
      <c r="N10" s="16">
        <v>659</v>
      </c>
      <c r="O10" s="16">
        <v>2686</v>
      </c>
      <c r="P10" s="16">
        <v>2092</v>
      </c>
      <c r="Q10" s="16">
        <v>594</v>
      </c>
      <c r="R10" s="16">
        <v>2604</v>
      </c>
      <c r="S10" s="16">
        <v>2017</v>
      </c>
      <c r="T10" s="16">
        <v>587</v>
      </c>
      <c r="U10" s="16">
        <v>2561</v>
      </c>
      <c r="V10" s="16">
        <v>1952</v>
      </c>
      <c r="W10" s="16">
        <v>609</v>
      </c>
      <c r="X10" s="16">
        <v>2601</v>
      </c>
      <c r="Y10" s="16">
        <v>2040</v>
      </c>
      <c r="Z10" s="16">
        <v>561</v>
      </c>
      <c r="AA10" s="16">
        <v>2424</v>
      </c>
      <c r="AB10" s="16">
        <v>1923</v>
      </c>
      <c r="AC10" s="16">
        <v>501</v>
      </c>
      <c r="AD10" s="16">
        <v>2549</v>
      </c>
      <c r="AE10" s="16">
        <v>1996</v>
      </c>
      <c r="AF10" s="16">
        <v>553</v>
      </c>
      <c r="AG10" s="16">
        <v>2260</v>
      </c>
      <c r="AH10" s="16">
        <v>1780</v>
      </c>
      <c r="AI10" s="16">
        <v>480</v>
      </c>
      <c r="AJ10" s="16">
        <v>2357</v>
      </c>
      <c r="AK10" s="16">
        <v>1904</v>
      </c>
      <c r="AL10" s="16">
        <v>453</v>
      </c>
      <c r="AM10" s="16">
        <v>2370</v>
      </c>
      <c r="AN10" s="16">
        <v>1853</v>
      </c>
      <c r="AO10" s="16">
        <v>517</v>
      </c>
      <c r="AP10" s="16">
        <v>2369</v>
      </c>
      <c r="AQ10" s="16">
        <v>1892</v>
      </c>
      <c r="AR10" s="16">
        <v>477</v>
      </c>
      <c r="AS10" s="16">
        <v>2370</v>
      </c>
      <c r="AT10" s="16">
        <v>1880</v>
      </c>
      <c r="AU10" s="16">
        <v>490</v>
      </c>
    </row>
    <row r="11" spans="2:47" x14ac:dyDescent="0.25">
      <c r="B11" s="15" t="s">
        <v>162</v>
      </c>
      <c r="C11" s="16">
        <v>458</v>
      </c>
      <c r="D11" s="16">
        <v>32</v>
      </c>
      <c r="E11" s="16">
        <v>426</v>
      </c>
      <c r="F11" s="16">
        <v>552</v>
      </c>
      <c r="G11" s="16">
        <v>46</v>
      </c>
      <c r="H11" s="16">
        <v>506</v>
      </c>
      <c r="I11" s="16">
        <v>582</v>
      </c>
      <c r="J11" s="16">
        <v>41</v>
      </c>
      <c r="K11" s="16">
        <v>541</v>
      </c>
      <c r="L11" s="16">
        <v>594</v>
      </c>
      <c r="M11" s="16">
        <v>40</v>
      </c>
      <c r="N11" s="16">
        <v>554</v>
      </c>
      <c r="O11" s="16">
        <v>614</v>
      </c>
      <c r="P11" s="16">
        <v>60</v>
      </c>
      <c r="Q11" s="16">
        <v>554</v>
      </c>
      <c r="R11" s="16">
        <v>681</v>
      </c>
      <c r="S11" s="16">
        <v>52</v>
      </c>
      <c r="T11" s="16">
        <v>629</v>
      </c>
      <c r="U11" s="16">
        <v>721</v>
      </c>
      <c r="V11" s="16">
        <v>50</v>
      </c>
      <c r="W11" s="16">
        <v>671</v>
      </c>
      <c r="X11" s="16">
        <v>760</v>
      </c>
      <c r="Y11" s="16">
        <v>64</v>
      </c>
      <c r="Z11" s="16">
        <v>696</v>
      </c>
      <c r="AA11" s="16">
        <v>756</v>
      </c>
      <c r="AB11" s="16">
        <v>71</v>
      </c>
      <c r="AC11" s="16">
        <v>685</v>
      </c>
      <c r="AD11" s="16">
        <v>872</v>
      </c>
      <c r="AE11" s="16">
        <v>83</v>
      </c>
      <c r="AF11" s="16">
        <v>789</v>
      </c>
      <c r="AG11" s="16">
        <v>812</v>
      </c>
      <c r="AH11" s="16">
        <v>95</v>
      </c>
      <c r="AI11" s="16">
        <v>717</v>
      </c>
      <c r="AJ11" s="16">
        <v>841</v>
      </c>
      <c r="AK11" s="16">
        <v>114</v>
      </c>
      <c r="AL11" s="16">
        <v>727</v>
      </c>
      <c r="AM11" s="16">
        <v>883</v>
      </c>
      <c r="AN11" s="16">
        <v>118</v>
      </c>
      <c r="AO11" s="16">
        <v>765</v>
      </c>
      <c r="AP11" s="16">
        <v>863</v>
      </c>
      <c r="AQ11" s="16">
        <v>95</v>
      </c>
      <c r="AR11" s="16">
        <v>768</v>
      </c>
      <c r="AS11" s="16">
        <v>960</v>
      </c>
      <c r="AT11" s="16">
        <v>124</v>
      </c>
      <c r="AU11" s="16">
        <v>836</v>
      </c>
    </row>
    <row r="12" spans="2:47" x14ac:dyDescent="0.2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row>
    <row r="13" spans="2:47" ht="13" x14ac:dyDescent="0.25">
      <c r="B13" s="21" t="s">
        <v>163</v>
      </c>
      <c r="C13" s="22">
        <v>373</v>
      </c>
      <c r="D13" s="22">
        <v>182</v>
      </c>
      <c r="E13" s="22">
        <v>191</v>
      </c>
      <c r="F13" s="22">
        <v>407</v>
      </c>
      <c r="G13" s="22">
        <v>191</v>
      </c>
      <c r="H13" s="22">
        <v>216</v>
      </c>
      <c r="I13" s="22">
        <v>416</v>
      </c>
      <c r="J13" s="22">
        <v>204</v>
      </c>
      <c r="K13" s="22">
        <v>212</v>
      </c>
      <c r="L13" s="22">
        <v>486</v>
      </c>
      <c r="M13" s="22">
        <v>241</v>
      </c>
      <c r="N13" s="22">
        <v>245</v>
      </c>
      <c r="O13" s="22">
        <v>488</v>
      </c>
      <c r="P13" s="22">
        <v>252</v>
      </c>
      <c r="Q13" s="22">
        <v>236</v>
      </c>
      <c r="R13" s="22">
        <v>529</v>
      </c>
      <c r="S13" s="22">
        <v>263</v>
      </c>
      <c r="T13" s="22">
        <v>266</v>
      </c>
      <c r="U13" s="22">
        <v>549</v>
      </c>
      <c r="V13" s="22">
        <v>279</v>
      </c>
      <c r="W13" s="22">
        <v>270</v>
      </c>
      <c r="X13" s="22">
        <v>514</v>
      </c>
      <c r="Y13" s="22">
        <v>285</v>
      </c>
      <c r="Z13" s="22">
        <v>229</v>
      </c>
      <c r="AA13" s="22">
        <v>595</v>
      </c>
      <c r="AB13" s="22">
        <v>324</v>
      </c>
      <c r="AC13" s="22">
        <v>271</v>
      </c>
      <c r="AD13" s="22">
        <v>616</v>
      </c>
      <c r="AE13" s="22">
        <v>351</v>
      </c>
      <c r="AF13" s="22">
        <v>265</v>
      </c>
      <c r="AG13" s="22">
        <v>655</v>
      </c>
      <c r="AH13" s="22">
        <v>394</v>
      </c>
      <c r="AI13" s="22">
        <v>261</v>
      </c>
      <c r="AJ13" s="22">
        <v>667</v>
      </c>
      <c r="AK13" s="22">
        <v>379</v>
      </c>
      <c r="AL13" s="22">
        <v>288</v>
      </c>
      <c r="AM13" s="22">
        <v>596</v>
      </c>
      <c r="AN13" s="22">
        <v>329</v>
      </c>
      <c r="AO13" s="22">
        <v>267</v>
      </c>
      <c r="AP13" s="22">
        <v>581</v>
      </c>
      <c r="AQ13" s="22">
        <v>352</v>
      </c>
      <c r="AR13" s="22">
        <v>229</v>
      </c>
      <c r="AS13" s="22">
        <v>551</v>
      </c>
      <c r="AT13" s="22">
        <v>332</v>
      </c>
      <c r="AU13" s="22">
        <v>219</v>
      </c>
    </row>
    <row r="14" spans="2:47" x14ac:dyDescent="0.25">
      <c r="B14" s="15" t="s">
        <v>160</v>
      </c>
      <c r="C14" s="16">
        <v>187</v>
      </c>
      <c r="D14" s="16">
        <v>36</v>
      </c>
      <c r="E14" s="16">
        <v>151</v>
      </c>
      <c r="F14" s="16">
        <v>165</v>
      </c>
      <c r="G14" s="16">
        <v>29</v>
      </c>
      <c r="H14" s="16">
        <v>136</v>
      </c>
      <c r="I14" s="16">
        <v>149</v>
      </c>
      <c r="J14" s="16">
        <v>32</v>
      </c>
      <c r="K14" s="16">
        <v>117</v>
      </c>
      <c r="L14" s="16">
        <v>172</v>
      </c>
      <c r="M14" s="16">
        <v>32</v>
      </c>
      <c r="N14" s="16">
        <v>140</v>
      </c>
      <c r="O14" s="16">
        <v>150</v>
      </c>
      <c r="P14" s="16">
        <v>31</v>
      </c>
      <c r="Q14" s="16">
        <v>119</v>
      </c>
      <c r="R14" s="16">
        <v>177</v>
      </c>
      <c r="S14" s="16">
        <v>46</v>
      </c>
      <c r="T14" s="16">
        <v>131</v>
      </c>
      <c r="U14" s="16">
        <v>168</v>
      </c>
      <c r="V14" s="16">
        <v>44</v>
      </c>
      <c r="W14" s="16">
        <v>124</v>
      </c>
      <c r="X14" s="16">
        <v>124</v>
      </c>
      <c r="Y14" s="16">
        <v>42</v>
      </c>
      <c r="Z14" s="16">
        <v>82</v>
      </c>
      <c r="AA14" s="16">
        <v>164</v>
      </c>
      <c r="AB14" s="16">
        <v>50</v>
      </c>
      <c r="AC14" s="16">
        <v>114</v>
      </c>
      <c r="AD14" s="16">
        <v>155</v>
      </c>
      <c r="AE14" s="16">
        <v>50</v>
      </c>
      <c r="AF14" s="16">
        <v>105</v>
      </c>
      <c r="AG14" s="16">
        <v>151</v>
      </c>
      <c r="AH14" s="16">
        <v>60</v>
      </c>
      <c r="AI14" s="16">
        <v>91</v>
      </c>
      <c r="AJ14" s="16">
        <v>144</v>
      </c>
      <c r="AK14" s="16">
        <v>56</v>
      </c>
      <c r="AL14" s="16">
        <v>88</v>
      </c>
      <c r="AM14" s="16">
        <v>136</v>
      </c>
      <c r="AN14" s="16">
        <v>59</v>
      </c>
      <c r="AO14" s="16">
        <v>77</v>
      </c>
      <c r="AP14" s="16">
        <v>110</v>
      </c>
      <c r="AQ14" s="16">
        <v>51</v>
      </c>
      <c r="AR14" s="16">
        <v>59</v>
      </c>
      <c r="AS14" s="16">
        <v>105</v>
      </c>
      <c r="AT14" s="16">
        <v>54</v>
      </c>
      <c r="AU14" s="16">
        <v>51</v>
      </c>
    </row>
    <row r="15" spans="2:47" x14ac:dyDescent="0.25">
      <c r="B15" s="15" t="s">
        <v>161</v>
      </c>
      <c r="C15" s="16">
        <v>186</v>
      </c>
      <c r="D15" s="16">
        <v>146</v>
      </c>
      <c r="E15" s="16">
        <v>40</v>
      </c>
      <c r="F15" s="16">
        <v>184</v>
      </c>
      <c r="G15" s="16">
        <v>157</v>
      </c>
      <c r="H15" s="16">
        <v>27</v>
      </c>
      <c r="I15" s="16">
        <v>211</v>
      </c>
      <c r="J15" s="16">
        <v>168</v>
      </c>
      <c r="K15" s="16">
        <v>43</v>
      </c>
      <c r="L15" s="16">
        <v>242</v>
      </c>
      <c r="M15" s="16">
        <v>198</v>
      </c>
      <c r="N15" s="16">
        <v>44</v>
      </c>
      <c r="O15" s="16">
        <v>266</v>
      </c>
      <c r="P15" s="16">
        <v>217</v>
      </c>
      <c r="Q15" s="16">
        <v>49</v>
      </c>
      <c r="R15" s="16">
        <v>254</v>
      </c>
      <c r="S15" s="16">
        <v>208</v>
      </c>
      <c r="T15" s="16">
        <v>46</v>
      </c>
      <c r="U15" s="16">
        <v>271</v>
      </c>
      <c r="V15" s="16">
        <v>223</v>
      </c>
      <c r="W15" s="16">
        <v>48</v>
      </c>
      <c r="X15" s="16">
        <v>280</v>
      </c>
      <c r="Y15" s="16">
        <v>233</v>
      </c>
      <c r="Z15" s="16">
        <v>47</v>
      </c>
      <c r="AA15" s="16">
        <v>297</v>
      </c>
      <c r="AB15" s="16">
        <v>253</v>
      </c>
      <c r="AC15" s="16">
        <v>44</v>
      </c>
      <c r="AD15" s="16">
        <v>319</v>
      </c>
      <c r="AE15" s="16">
        <v>268</v>
      </c>
      <c r="AF15" s="16">
        <v>51</v>
      </c>
      <c r="AG15" s="16">
        <v>354</v>
      </c>
      <c r="AH15" s="16">
        <v>308</v>
      </c>
      <c r="AI15" s="16">
        <v>46</v>
      </c>
      <c r="AJ15" s="16">
        <v>344</v>
      </c>
      <c r="AK15" s="16">
        <v>291</v>
      </c>
      <c r="AL15" s="16">
        <v>53</v>
      </c>
      <c r="AM15" s="16">
        <v>306</v>
      </c>
      <c r="AN15" s="16">
        <v>250</v>
      </c>
      <c r="AO15" s="16">
        <v>56</v>
      </c>
      <c r="AP15" s="16">
        <v>333</v>
      </c>
      <c r="AQ15" s="16">
        <v>274</v>
      </c>
      <c r="AR15" s="16">
        <v>59</v>
      </c>
      <c r="AS15" s="16">
        <v>303</v>
      </c>
      <c r="AT15" s="16">
        <v>256</v>
      </c>
      <c r="AU15" s="16">
        <v>47</v>
      </c>
    </row>
    <row r="16" spans="2:47" x14ac:dyDescent="0.25">
      <c r="B16" s="17" t="s">
        <v>162</v>
      </c>
      <c r="C16" s="18" t="s">
        <v>42</v>
      </c>
      <c r="D16" s="18" t="s">
        <v>42</v>
      </c>
      <c r="E16" s="18" t="s">
        <v>42</v>
      </c>
      <c r="F16" s="18">
        <v>58</v>
      </c>
      <c r="G16" s="18">
        <v>5</v>
      </c>
      <c r="H16" s="18">
        <v>53</v>
      </c>
      <c r="I16" s="18">
        <v>56</v>
      </c>
      <c r="J16" s="18">
        <v>4</v>
      </c>
      <c r="K16" s="18">
        <v>52</v>
      </c>
      <c r="L16" s="18">
        <v>72</v>
      </c>
      <c r="M16" s="18">
        <v>11</v>
      </c>
      <c r="N16" s="18">
        <v>61</v>
      </c>
      <c r="O16" s="18">
        <v>72</v>
      </c>
      <c r="P16" s="18">
        <v>4</v>
      </c>
      <c r="Q16" s="18">
        <v>68</v>
      </c>
      <c r="R16" s="18">
        <v>98</v>
      </c>
      <c r="S16" s="18">
        <v>9</v>
      </c>
      <c r="T16" s="18">
        <v>89</v>
      </c>
      <c r="U16" s="18">
        <v>110</v>
      </c>
      <c r="V16" s="18">
        <v>12</v>
      </c>
      <c r="W16" s="18">
        <v>98</v>
      </c>
      <c r="X16" s="18">
        <v>110</v>
      </c>
      <c r="Y16" s="18">
        <v>10</v>
      </c>
      <c r="Z16" s="18">
        <v>100</v>
      </c>
      <c r="AA16" s="18">
        <v>134</v>
      </c>
      <c r="AB16" s="18">
        <v>21</v>
      </c>
      <c r="AC16" s="18">
        <v>113</v>
      </c>
      <c r="AD16" s="18">
        <v>142</v>
      </c>
      <c r="AE16" s="18">
        <v>33</v>
      </c>
      <c r="AF16" s="18">
        <v>109</v>
      </c>
      <c r="AG16" s="18">
        <v>150</v>
      </c>
      <c r="AH16" s="18">
        <v>26</v>
      </c>
      <c r="AI16" s="18">
        <v>124</v>
      </c>
      <c r="AJ16" s="18">
        <v>179</v>
      </c>
      <c r="AK16" s="18">
        <v>32</v>
      </c>
      <c r="AL16" s="18">
        <v>147</v>
      </c>
      <c r="AM16" s="18">
        <v>154</v>
      </c>
      <c r="AN16" s="18">
        <v>20</v>
      </c>
      <c r="AO16" s="18">
        <v>134</v>
      </c>
      <c r="AP16" s="18">
        <v>138</v>
      </c>
      <c r="AQ16" s="18">
        <v>27</v>
      </c>
      <c r="AR16" s="18">
        <v>111</v>
      </c>
      <c r="AS16" s="18">
        <v>143</v>
      </c>
      <c r="AT16" s="18">
        <v>22</v>
      </c>
      <c r="AU16" s="18">
        <v>121</v>
      </c>
    </row>
    <row r="18" spans="2:47" x14ac:dyDescent="0.25">
      <c r="B18" s="28" t="s">
        <v>164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row>
    <row r="19" spans="2:47" x14ac:dyDescent="0.25">
      <c r="B19" s="28" t="s">
        <v>53</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2:47" x14ac:dyDescent="0.25">
      <c r="B20" s="28" t="s">
        <v>54</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sheetData>
  <mergeCells count="19">
    <mergeCell ref="AS4:AU4"/>
    <mergeCell ref="B18:AU18"/>
    <mergeCell ref="B19:AU19"/>
    <mergeCell ref="B20:AU20"/>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6D4FF"/>
  </sheetPr>
  <dimension ref="B1:AU22"/>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33.36328125" customWidth="1"/>
    <col min="3" max="47" width="8.6328125" customWidth="1"/>
  </cols>
  <sheetData>
    <row r="1" spans="2:47" ht="18" x14ac:dyDescent="0.4">
      <c r="B1" s="3" t="s">
        <v>10</v>
      </c>
    </row>
    <row r="4" spans="2:47" x14ac:dyDescent="0.25">
      <c r="B4" s="30" t="s">
        <v>157</v>
      </c>
      <c r="C4" s="27">
        <v>2011</v>
      </c>
      <c r="D4" s="27">
        <v>2011</v>
      </c>
      <c r="E4" s="27">
        <v>2011</v>
      </c>
      <c r="F4" s="27">
        <v>2012</v>
      </c>
      <c r="G4" s="27">
        <v>2012</v>
      </c>
      <c r="H4" s="27">
        <v>2012</v>
      </c>
      <c r="I4" s="27">
        <v>2013</v>
      </c>
      <c r="J4" s="27">
        <v>2013</v>
      </c>
      <c r="K4" s="27">
        <v>2013</v>
      </c>
      <c r="L4" s="27">
        <v>2014</v>
      </c>
      <c r="M4" s="27">
        <v>2014</v>
      </c>
      <c r="N4" s="27">
        <v>2014</v>
      </c>
      <c r="O4" s="27">
        <v>2015</v>
      </c>
      <c r="P4" s="27">
        <v>2015</v>
      </c>
      <c r="Q4" s="27">
        <v>2015</v>
      </c>
      <c r="R4" s="27">
        <v>2016</v>
      </c>
      <c r="S4" s="27">
        <v>2016</v>
      </c>
      <c r="T4" s="27">
        <v>2016</v>
      </c>
      <c r="U4" s="27">
        <v>2017</v>
      </c>
      <c r="V4" s="27">
        <v>2017</v>
      </c>
      <c r="W4" s="27">
        <v>2017</v>
      </c>
      <c r="X4" s="27">
        <v>2018</v>
      </c>
      <c r="Y4" s="27">
        <v>2018</v>
      </c>
      <c r="Z4" s="27">
        <v>2018</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1" t="s">
        <v>37</v>
      </c>
      <c r="C6" s="22">
        <v>196</v>
      </c>
      <c r="D6" s="22">
        <v>124</v>
      </c>
      <c r="E6" s="22">
        <v>72</v>
      </c>
      <c r="F6" s="22">
        <v>237</v>
      </c>
      <c r="G6" s="22">
        <v>140</v>
      </c>
      <c r="H6" s="22">
        <v>97</v>
      </c>
      <c r="I6" s="22">
        <v>138</v>
      </c>
      <c r="J6" s="22">
        <v>93</v>
      </c>
      <c r="K6" s="22">
        <v>45</v>
      </c>
      <c r="L6" s="22">
        <v>139</v>
      </c>
      <c r="M6" s="22">
        <v>89</v>
      </c>
      <c r="N6" s="22">
        <v>50</v>
      </c>
      <c r="O6" s="22">
        <v>100</v>
      </c>
      <c r="P6" s="22">
        <v>72</v>
      </c>
      <c r="Q6" s="22">
        <v>28</v>
      </c>
      <c r="R6" s="22">
        <v>168</v>
      </c>
      <c r="S6" s="22">
        <v>109</v>
      </c>
      <c r="T6" s="22">
        <v>59</v>
      </c>
      <c r="U6" s="22">
        <v>147</v>
      </c>
      <c r="V6" s="22">
        <v>91</v>
      </c>
      <c r="W6" s="22">
        <v>56</v>
      </c>
      <c r="X6" s="22">
        <v>166</v>
      </c>
      <c r="Y6" s="22">
        <v>124</v>
      </c>
      <c r="Z6" s="22">
        <v>42</v>
      </c>
      <c r="AA6" s="22">
        <v>165</v>
      </c>
      <c r="AB6" s="22">
        <v>111</v>
      </c>
      <c r="AC6" s="22">
        <v>54</v>
      </c>
      <c r="AD6" s="22">
        <v>150</v>
      </c>
      <c r="AE6" s="22">
        <v>110</v>
      </c>
      <c r="AF6" s="22">
        <v>40</v>
      </c>
      <c r="AG6" s="22">
        <v>118</v>
      </c>
      <c r="AH6" s="22">
        <v>82</v>
      </c>
      <c r="AI6" s="22">
        <v>36</v>
      </c>
      <c r="AJ6" s="22">
        <v>139</v>
      </c>
      <c r="AK6" s="22">
        <v>100</v>
      </c>
      <c r="AL6" s="22">
        <v>39</v>
      </c>
      <c r="AM6" s="22">
        <v>95</v>
      </c>
      <c r="AN6" s="22">
        <v>67</v>
      </c>
      <c r="AO6" s="22">
        <v>28</v>
      </c>
      <c r="AP6" s="22">
        <v>133</v>
      </c>
      <c r="AQ6" s="22">
        <v>103</v>
      </c>
      <c r="AR6" s="22">
        <v>30</v>
      </c>
      <c r="AS6" s="22">
        <v>122</v>
      </c>
      <c r="AT6" s="22">
        <v>84</v>
      </c>
      <c r="AU6" s="22">
        <v>38</v>
      </c>
    </row>
    <row r="7" spans="2:47" x14ac:dyDescent="0.2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2:47" ht="13" x14ac:dyDescent="0.25">
      <c r="B8" s="21" t="s">
        <v>165</v>
      </c>
      <c r="C8" s="22">
        <v>196</v>
      </c>
      <c r="D8" s="22">
        <v>124</v>
      </c>
      <c r="E8" s="22">
        <v>72</v>
      </c>
      <c r="F8" s="22">
        <v>230</v>
      </c>
      <c r="G8" s="22">
        <v>134</v>
      </c>
      <c r="H8" s="22">
        <v>96</v>
      </c>
      <c r="I8" s="22">
        <v>121</v>
      </c>
      <c r="J8" s="22">
        <v>78</v>
      </c>
      <c r="K8" s="22">
        <v>43</v>
      </c>
      <c r="L8" s="22">
        <v>123</v>
      </c>
      <c r="M8" s="22">
        <v>74</v>
      </c>
      <c r="N8" s="22">
        <v>49</v>
      </c>
      <c r="O8" s="22">
        <v>84</v>
      </c>
      <c r="P8" s="22">
        <v>56</v>
      </c>
      <c r="Q8" s="22">
        <v>28</v>
      </c>
      <c r="R8" s="22">
        <v>140</v>
      </c>
      <c r="S8" s="22">
        <v>81</v>
      </c>
      <c r="T8" s="22">
        <v>59</v>
      </c>
      <c r="U8" s="22">
        <v>125</v>
      </c>
      <c r="V8" s="22">
        <v>71</v>
      </c>
      <c r="W8" s="22">
        <v>54</v>
      </c>
      <c r="X8" s="22">
        <v>127</v>
      </c>
      <c r="Y8" s="22">
        <v>86</v>
      </c>
      <c r="Z8" s="22">
        <v>41</v>
      </c>
      <c r="AA8" s="22">
        <v>135</v>
      </c>
      <c r="AB8" s="22">
        <v>82</v>
      </c>
      <c r="AC8" s="22">
        <v>53</v>
      </c>
      <c r="AD8" s="22">
        <v>104</v>
      </c>
      <c r="AE8" s="22">
        <v>67</v>
      </c>
      <c r="AF8" s="22">
        <v>37</v>
      </c>
      <c r="AG8" s="22">
        <v>94</v>
      </c>
      <c r="AH8" s="22">
        <v>60</v>
      </c>
      <c r="AI8" s="22">
        <v>34</v>
      </c>
      <c r="AJ8" s="22">
        <v>96</v>
      </c>
      <c r="AK8" s="22">
        <v>61</v>
      </c>
      <c r="AL8" s="22">
        <v>35</v>
      </c>
      <c r="AM8" s="22">
        <v>68</v>
      </c>
      <c r="AN8" s="22">
        <v>44</v>
      </c>
      <c r="AO8" s="22">
        <v>24</v>
      </c>
      <c r="AP8" s="22">
        <v>76</v>
      </c>
      <c r="AQ8" s="22">
        <v>50</v>
      </c>
      <c r="AR8" s="22">
        <v>26</v>
      </c>
      <c r="AS8" s="22">
        <v>78</v>
      </c>
      <c r="AT8" s="22">
        <v>46</v>
      </c>
      <c r="AU8" s="22">
        <v>32</v>
      </c>
    </row>
    <row r="9" spans="2:47" x14ac:dyDescent="0.25">
      <c r="B9" s="15" t="s">
        <v>166</v>
      </c>
      <c r="C9" s="16">
        <v>119</v>
      </c>
      <c r="D9" s="16">
        <v>77</v>
      </c>
      <c r="E9" s="16">
        <v>42</v>
      </c>
      <c r="F9" s="16">
        <v>159</v>
      </c>
      <c r="G9" s="16">
        <v>97</v>
      </c>
      <c r="H9" s="16">
        <v>62</v>
      </c>
      <c r="I9" s="16" t="s">
        <v>42</v>
      </c>
      <c r="J9" s="16" t="s">
        <v>42</v>
      </c>
      <c r="K9" s="16" t="s">
        <v>42</v>
      </c>
      <c r="L9" s="16" t="s">
        <v>42</v>
      </c>
      <c r="M9" s="16" t="s">
        <v>42</v>
      </c>
      <c r="N9" s="16" t="s">
        <v>42</v>
      </c>
      <c r="O9" s="16" t="s">
        <v>42</v>
      </c>
      <c r="P9" s="16" t="s">
        <v>42</v>
      </c>
      <c r="Q9" s="16" t="s">
        <v>42</v>
      </c>
      <c r="R9" s="16" t="s">
        <v>42</v>
      </c>
      <c r="S9" s="16" t="s">
        <v>42</v>
      </c>
      <c r="T9" s="16" t="s">
        <v>42</v>
      </c>
      <c r="U9" s="16" t="s">
        <v>42</v>
      </c>
      <c r="V9" s="16" t="s">
        <v>42</v>
      </c>
      <c r="W9" s="16" t="s">
        <v>42</v>
      </c>
      <c r="X9" s="16" t="s">
        <v>42</v>
      </c>
      <c r="Y9" s="16" t="s">
        <v>42</v>
      </c>
      <c r="Z9" s="16" t="s">
        <v>42</v>
      </c>
      <c r="AA9" s="16" t="s">
        <v>42</v>
      </c>
      <c r="AB9" s="16" t="s">
        <v>42</v>
      </c>
      <c r="AC9" s="16" t="s">
        <v>42</v>
      </c>
      <c r="AD9" s="16" t="s">
        <v>42</v>
      </c>
      <c r="AE9" s="16" t="s">
        <v>42</v>
      </c>
      <c r="AF9" s="16" t="s">
        <v>42</v>
      </c>
      <c r="AG9" s="16" t="s">
        <v>42</v>
      </c>
      <c r="AH9" s="16" t="s">
        <v>42</v>
      </c>
      <c r="AI9" s="16" t="s">
        <v>42</v>
      </c>
      <c r="AJ9" s="16" t="s">
        <v>42</v>
      </c>
      <c r="AK9" s="16" t="s">
        <v>42</v>
      </c>
      <c r="AL9" s="16" t="s">
        <v>42</v>
      </c>
      <c r="AM9" s="16" t="s">
        <v>42</v>
      </c>
      <c r="AN9" s="16" t="s">
        <v>42</v>
      </c>
      <c r="AO9" s="16" t="s">
        <v>42</v>
      </c>
      <c r="AP9" s="16" t="s">
        <v>42</v>
      </c>
      <c r="AQ9" s="16" t="s">
        <v>42</v>
      </c>
      <c r="AR9" s="16" t="s">
        <v>42</v>
      </c>
      <c r="AS9" s="16" t="s">
        <v>42</v>
      </c>
      <c r="AT9" s="16" t="s">
        <v>42</v>
      </c>
      <c r="AU9" s="16" t="s">
        <v>42</v>
      </c>
    </row>
    <row r="10" spans="2:47" x14ac:dyDescent="0.25">
      <c r="B10" s="15" t="s">
        <v>167</v>
      </c>
      <c r="C10" s="16">
        <v>77</v>
      </c>
      <c r="D10" s="16">
        <v>47</v>
      </c>
      <c r="E10" s="16">
        <v>30</v>
      </c>
      <c r="F10" s="16">
        <v>71</v>
      </c>
      <c r="G10" s="16">
        <v>37</v>
      </c>
      <c r="H10" s="16">
        <v>34</v>
      </c>
      <c r="I10" s="16">
        <v>121</v>
      </c>
      <c r="J10" s="16">
        <v>78</v>
      </c>
      <c r="K10" s="16">
        <v>43</v>
      </c>
      <c r="L10" s="16">
        <v>123</v>
      </c>
      <c r="M10" s="16">
        <v>74</v>
      </c>
      <c r="N10" s="16">
        <v>49</v>
      </c>
      <c r="O10" s="16">
        <v>84</v>
      </c>
      <c r="P10" s="16">
        <v>56</v>
      </c>
      <c r="Q10" s="16">
        <v>28</v>
      </c>
      <c r="R10" s="16">
        <v>140</v>
      </c>
      <c r="S10" s="16">
        <v>81</v>
      </c>
      <c r="T10" s="16">
        <v>59</v>
      </c>
      <c r="U10" s="16">
        <v>125</v>
      </c>
      <c r="V10" s="16">
        <v>71</v>
      </c>
      <c r="W10" s="16">
        <v>54</v>
      </c>
      <c r="X10" s="16">
        <v>127</v>
      </c>
      <c r="Y10" s="16">
        <v>86</v>
      </c>
      <c r="Z10" s="16">
        <v>41</v>
      </c>
      <c r="AA10" s="16">
        <v>135</v>
      </c>
      <c r="AB10" s="16">
        <v>82</v>
      </c>
      <c r="AC10" s="16">
        <v>53</v>
      </c>
      <c r="AD10" s="16">
        <v>104</v>
      </c>
      <c r="AE10" s="16">
        <v>67</v>
      </c>
      <c r="AF10" s="16">
        <v>37</v>
      </c>
      <c r="AG10" s="16">
        <v>94</v>
      </c>
      <c r="AH10" s="16">
        <v>60</v>
      </c>
      <c r="AI10" s="16">
        <v>34</v>
      </c>
      <c r="AJ10" s="16">
        <v>96</v>
      </c>
      <c r="AK10" s="16">
        <v>61</v>
      </c>
      <c r="AL10" s="16">
        <v>35</v>
      </c>
      <c r="AM10" s="16">
        <v>68</v>
      </c>
      <c r="AN10" s="16">
        <v>44</v>
      </c>
      <c r="AO10" s="16">
        <v>24</v>
      </c>
      <c r="AP10" s="16">
        <v>76</v>
      </c>
      <c r="AQ10" s="16">
        <v>50</v>
      </c>
      <c r="AR10" s="16">
        <v>26</v>
      </c>
      <c r="AS10" s="16">
        <v>78</v>
      </c>
      <c r="AT10" s="16">
        <v>46</v>
      </c>
      <c r="AU10" s="16">
        <v>32</v>
      </c>
    </row>
    <row r="11" spans="2:47" x14ac:dyDescent="0.25">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row>
    <row r="12" spans="2:47" ht="13" x14ac:dyDescent="0.25">
      <c r="B12" s="21" t="s">
        <v>168</v>
      </c>
      <c r="C12" s="22" t="s">
        <v>42</v>
      </c>
      <c r="D12" s="22" t="s">
        <v>42</v>
      </c>
      <c r="E12" s="22" t="s">
        <v>42</v>
      </c>
      <c r="F12" s="22">
        <v>7</v>
      </c>
      <c r="G12" s="22">
        <v>6</v>
      </c>
      <c r="H12" s="22">
        <v>1</v>
      </c>
      <c r="I12" s="22">
        <v>17</v>
      </c>
      <c r="J12" s="22">
        <v>15</v>
      </c>
      <c r="K12" s="22">
        <v>2</v>
      </c>
      <c r="L12" s="22">
        <v>16</v>
      </c>
      <c r="M12" s="22">
        <v>15</v>
      </c>
      <c r="N12" s="22">
        <v>1</v>
      </c>
      <c r="O12" s="22">
        <v>16</v>
      </c>
      <c r="P12" s="22">
        <v>16</v>
      </c>
      <c r="Q12" s="22">
        <v>0</v>
      </c>
      <c r="R12" s="22">
        <v>28</v>
      </c>
      <c r="S12" s="22">
        <v>28</v>
      </c>
      <c r="T12" s="22">
        <v>0</v>
      </c>
      <c r="U12" s="22">
        <v>22</v>
      </c>
      <c r="V12" s="22">
        <v>20</v>
      </c>
      <c r="W12" s="22">
        <v>2</v>
      </c>
      <c r="X12" s="22">
        <v>39</v>
      </c>
      <c r="Y12" s="22">
        <v>38</v>
      </c>
      <c r="Z12" s="22">
        <v>1</v>
      </c>
      <c r="AA12" s="22">
        <v>30</v>
      </c>
      <c r="AB12" s="22">
        <v>29</v>
      </c>
      <c r="AC12" s="22">
        <v>1</v>
      </c>
      <c r="AD12" s="22">
        <v>46</v>
      </c>
      <c r="AE12" s="22">
        <v>43</v>
      </c>
      <c r="AF12" s="22">
        <v>3</v>
      </c>
      <c r="AG12" s="22">
        <v>24</v>
      </c>
      <c r="AH12" s="22">
        <v>22</v>
      </c>
      <c r="AI12" s="22">
        <v>2</v>
      </c>
      <c r="AJ12" s="22">
        <v>43</v>
      </c>
      <c r="AK12" s="22">
        <v>39</v>
      </c>
      <c r="AL12" s="22">
        <v>4</v>
      </c>
      <c r="AM12" s="22">
        <v>27</v>
      </c>
      <c r="AN12" s="22">
        <v>23</v>
      </c>
      <c r="AO12" s="22">
        <v>4</v>
      </c>
      <c r="AP12" s="22">
        <v>57</v>
      </c>
      <c r="AQ12" s="22">
        <v>53</v>
      </c>
      <c r="AR12" s="22">
        <v>4</v>
      </c>
      <c r="AS12" s="22">
        <v>44</v>
      </c>
      <c r="AT12" s="22">
        <v>38</v>
      </c>
      <c r="AU12" s="22">
        <v>6</v>
      </c>
    </row>
    <row r="13" spans="2:47" x14ac:dyDescent="0.25">
      <c r="B13" s="17" t="s">
        <v>169</v>
      </c>
      <c r="C13" s="18" t="s">
        <v>42</v>
      </c>
      <c r="D13" s="18" t="s">
        <v>42</v>
      </c>
      <c r="E13" s="18" t="s">
        <v>42</v>
      </c>
      <c r="F13" s="18">
        <v>7</v>
      </c>
      <c r="G13" s="18">
        <v>6</v>
      </c>
      <c r="H13" s="18">
        <v>1</v>
      </c>
      <c r="I13" s="18">
        <v>17</v>
      </c>
      <c r="J13" s="18">
        <v>15</v>
      </c>
      <c r="K13" s="18">
        <v>2</v>
      </c>
      <c r="L13" s="18">
        <v>16</v>
      </c>
      <c r="M13" s="18">
        <v>15</v>
      </c>
      <c r="N13" s="18">
        <v>1</v>
      </c>
      <c r="O13" s="18">
        <v>16</v>
      </c>
      <c r="P13" s="18">
        <v>16</v>
      </c>
      <c r="Q13" s="18">
        <v>0</v>
      </c>
      <c r="R13" s="18">
        <v>28</v>
      </c>
      <c r="S13" s="18">
        <v>28</v>
      </c>
      <c r="T13" s="18">
        <v>0</v>
      </c>
      <c r="U13" s="18">
        <v>22</v>
      </c>
      <c r="V13" s="18">
        <v>20</v>
      </c>
      <c r="W13" s="18">
        <v>2</v>
      </c>
      <c r="X13" s="18">
        <v>39</v>
      </c>
      <c r="Y13" s="18">
        <v>38</v>
      </c>
      <c r="Z13" s="18">
        <v>1</v>
      </c>
      <c r="AA13" s="18">
        <v>30</v>
      </c>
      <c r="AB13" s="18">
        <v>29</v>
      </c>
      <c r="AC13" s="18">
        <v>1</v>
      </c>
      <c r="AD13" s="18">
        <v>46</v>
      </c>
      <c r="AE13" s="18">
        <v>43</v>
      </c>
      <c r="AF13" s="18">
        <v>3</v>
      </c>
      <c r="AG13" s="18">
        <v>24</v>
      </c>
      <c r="AH13" s="18">
        <v>22</v>
      </c>
      <c r="AI13" s="18">
        <v>2</v>
      </c>
      <c r="AJ13" s="18">
        <v>43</v>
      </c>
      <c r="AK13" s="18">
        <v>39</v>
      </c>
      <c r="AL13" s="18">
        <v>4</v>
      </c>
      <c r="AM13" s="18">
        <v>27</v>
      </c>
      <c r="AN13" s="18">
        <v>23</v>
      </c>
      <c r="AO13" s="18">
        <v>4</v>
      </c>
      <c r="AP13" s="18">
        <v>57</v>
      </c>
      <c r="AQ13" s="18">
        <v>53</v>
      </c>
      <c r="AR13" s="18">
        <v>4</v>
      </c>
      <c r="AS13" s="18">
        <v>44</v>
      </c>
      <c r="AT13" s="18">
        <v>38</v>
      </c>
      <c r="AU13" s="18">
        <v>6</v>
      </c>
    </row>
    <row r="15" spans="2:47" x14ac:dyDescent="0.25">
      <c r="B15" s="28" t="s">
        <v>170</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row>
    <row r="16" spans="2:47" x14ac:dyDescent="0.25">
      <c r="B16" s="28" t="s">
        <v>171</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row>
    <row r="17" spans="2:47" x14ac:dyDescent="0.25">
      <c r="B17" s="28" t="s">
        <v>54</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row>
    <row r="18" spans="2:47" x14ac:dyDescent="0.25">
      <c r="B18" s="28" t="s">
        <v>2</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row>
    <row r="19" spans="2:47" x14ac:dyDescent="0.25">
      <c r="B19" s="28" t="s">
        <v>172</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2:47" x14ac:dyDescent="0.25">
      <c r="B20" s="28" t="s">
        <v>173</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row r="21" spans="2:47" x14ac:dyDescent="0.25">
      <c r="B21" s="28" t="s">
        <v>174</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row>
    <row r="22" spans="2:47" x14ac:dyDescent="0.25">
      <c r="B22" s="28" t="s">
        <v>175</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row>
  </sheetData>
  <mergeCells count="24">
    <mergeCell ref="B19:AU19"/>
    <mergeCell ref="B20:AU20"/>
    <mergeCell ref="B21:AU21"/>
    <mergeCell ref="B22:AU22"/>
    <mergeCell ref="AS4:AU4"/>
    <mergeCell ref="B15:AU15"/>
    <mergeCell ref="B16:AU16"/>
    <mergeCell ref="B17:AU17"/>
    <mergeCell ref="B18:AU18"/>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6D4FF"/>
  </sheetPr>
  <dimension ref="B1:AU23"/>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42" customWidth="1"/>
    <col min="3" max="47" width="8.6328125" customWidth="1"/>
  </cols>
  <sheetData>
    <row r="1" spans="2:47" ht="18" x14ac:dyDescent="0.4">
      <c r="B1" s="3" t="s">
        <v>11</v>
      </c>
    </row>
    <row r="4" spans="2:47" x14ac:dyDescent="0.25">
      <c r="B4" s="30" t="s">
        <v>157</v>
      </c>
      <c r="C4" s="27">
        <v>2011</v>
      </c>
      <c r="D4" s="27">
        <v>2011</v>
      </c>
      <c r="E4" s="27">
        <v>2011</v>
      </c>
      <c r="F4" s="27">
        <v>2012</v>
      </c>
      <c r="G4" s="27">
        <v>2012</v>
      </c>
      <c r="H4" s="27">
        <v>2012</v>
      </c>
      <c r="I4" s="27">
        <v>2013</v>
      </c>
      <c r="J4" s="27">
        <v>2013</v>
      </c>
      <c r="K4" s="27">
        <v>2013</v>
      </c>
      <c r="L4" s="27" t="s">
        <v>176</v>
      </c>
      <c r="M4" s="27" t="s">
        <v>176</v>
      </c>
      <c r="N4" s="27" t="s">
        <v>176</v>
      </c>
      <c r="O4" s="27">
        <v>2015</v>
      </c>
      <c r="P4" s="27">
        <v>2015</v>
      </c>
      <c r="Q4" s="27">
        <v>2015</v>
      </c>
      <c r="R4" s="27" t="s">
        <v>177</v>
      </c>
      <c r="S4" s="27" t="s">
        <v>177</v>
      </c>
      <c r="T4" s="27" t="s">
        <v>177</v>
      </c>
      <c r="U4" s="27">
        <v>2017</v>
      </c>
      <c r="V4" s="27">
        <v>2017</v>
      </c>
      <c r="W4" s="27">
        <v>2017</v>
      </c>
      <c r="X4" s="27">
        <v>2018</v>
      </c>
      <c r="Y4" s="27">
        <v>2018</v>
      </c>
      <c r="Z4" s="27">
        <v>2018</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1" t="s">
        <v>37</v>
      </c>
      <c r="C6" s="22">
        <v>728</v>
      </c>
      <c r="D6" s="22">
        <v>385</v>
      </c>
      <c r="E6" s="22">
        <v>343</v>
      </c>
      <c r="F6" s="22">
        <v>725</v>
      </c>
      <c r="G6" s="22">
        <v>409</v>
      </c>
      <c r="H6" s="22">
        <v>316</v>
      </c>
      <c r="I6" s="22">
        <v>721</v>
      </c>
      <c r="J6" s="22">
        <v>403</v>
      </c>
      <c r="K6" s="22">
        <v>318</v>
      </c>
      <c r="L6" s="22">
        <v>787</v>
      </c>
      <c r="M6" s="22">
        <v>438</v>
      </c>
      <c r="N6" s="22">
        <v>349</v>
      </c>
      <c r="O6" s="22">
        <v>780</v>
      </c>
      <c r="P6" s="22">
        <v>409</v>
      </c>
      <c r="Q6" s="22">
        <v>371</v>
      </c>
      <c r="R6" s="22">
        <v>885</v>
      </c>
      <c r="S6" s="22">
        <v>488</v>
      </c>
      <c r="T6" s="22">
        <v>397</v>
      </c>
      <c r="U6" s="22">
        <v>874</v>
      </c>
      <c r="V6" s="22">
        <v>480</v>
      </c>
      <c r="W6" s="22">
        <v>394</v>
      </c>
      <c r="X6" s="22">
        <v>896</v>
      </c>
      <c r="Y6" s="22">
        <v>513</v>
      </c>
      <c r="Z6" s="22">
        <v>383</v>
      </c>
      <c r="AA6" s="22">
        <v>924</v>
      </c>
      <c r="AB6" s="22">
        <v>511</v>
      </c>
      <c r="AC6" s="22">
        <v>415</v>
      </c>
      <c r="AD6" s="22">
        <v>926</v>
      </c>
      <c r="AE6" s="22">
        <v>493</v>
      </c>
      <c r="AF6" s="22">
        <v>433</v>
      </c>
      <c r="AG6" s="22">
        <v>881</v>
      </c>
      <c r="AH6" s="22">
        <v>507</v>
      </c>
      <c r="AI6" s="22">
        <v>374</v>
      </c>
      <c r="AJ6" s="22">
        <v>914</v>
      </c>
      <c r="AK6" s="22">
        <v>469</v>
      </c>
      <c r="AL6" s="22">
        <v>445</v>
      </c>
      <c r="AM6" s="22">
        <v>911</v>
      </c>
      <c r="AN6" s="22">
        <v>459</v>
      </c>
      <c r="AO6" s="22">
        <v>452</v>
      </c>
      <c r="AP6" s="22">
        <v>835</v>
      </c>
      <c r="AQ6" s="22">
        <v>423</v>
      </c>
      <c r="AR6" s="22">
        <v>412</v>
      </c>
      <c r="AS6" s="22">
        <v>801</v>
      </c>
      <c r="AT6" s="22">
        <v>432</v>
      </c>
      <c r="AU6" s="22">
        <v>369</v>
      </c>
    </row>
    <row r="7" spans="2:47" x14ac:dyDescent="0.2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2:47" ht="13" x14ac:dyDescent="0.25">
      <c r="B8" s="21" t="s">
        <v>178</v>
      </c>
      <c r="C8" s="22">
        <v>495</v>
      </c>
      <c r="D8" s="22">
        <v>263</v>
      </c>
      <c r="E8" s="22">
        <v>232</v>
      </c>
      <c r="F8" s="22">
        <v>483</v>
      </c>
      <c r="G8" s="22">
        <v>271</v>
      </c>
      <c r="H8" s="22">
        <v>212</v>
      </c>
      <c r="I8" s="22">
        <v>453</v>
      </c>
      <c r="J8" s="22">
        <v>253</v>
      </c>
      <c r="K8" s="22">
        <v>200</v>
      </c>
      <c r="L8" s="22">
        <v>503</v>
      </c>
      <c r="M8" s="22">
        <v>287</v>
      </c>
      <c r="N8" s="22">
        <v>216</v>
      </c>
      <c r="O8" s="22">
        <v>503</v>
      </c>
      <c r="P8" s="22">
        <v>251</v>
      </c>
      <c r="Q8" s="22">
        <v>252</v>
      </c>
      <c r="R8" s="22">
        <v>496</v>
      </c>
      <c r="S8" s="22">
        <v>267</v>
      </c>
      <c r="T8" s="22">
        <v>229</v>
      </c>
      <c r="U8" s="22">
        <v>495</v>
      </c>
      <c r="V8" s="22">
        <v>266</v>
      </c>
      <c r="W8" s="22">
        <v>229</v>
      </c>
      <c r="X8" s="22">
        <v>518</v>
      </c>
      <c r="Y8" s="22">
        <v>294</v>
      </c>
      <c r="Z8" s="22">
        <v>224</v>
      </c>
      <c r="AA8" s="22">
        <v>510</v>
      </c>
      <c r="AB8" s="22">
        <v>304</v>
      </c>
      <c r="AC8" s="22">
        <v>208</v>
      </c>
      <c r="AD8" s="22">
        <v>503</v>
      </c>
      <c r="AE8" s="22">
        <v>270</v>
      </c>
      <c r="AF8" s="22">
        <v>233</v>
      </c>
      <c r="AG8" s="22">
        <v>434</v>
      </c>
      <c r="AH8" s="22">
        <v>255</v>
      </c>
      <c r="AI8" s="22">
        <v>179</v>
      </c>
      <c r="AJ8" s="22">
        <v>441</v>
      </c>
      <c r="AK8" s="22">
        <v>232</v>
      </c>
      <c r="AL8" s="22">
        <v>209</v>
      </c>
      <c r="AM8" s="22">
        <v>422</v>
      </c>
      <c r="AN8" s="22">
        <v>243</v>
      </c>
      <c r="AO8" s="22">
        <v>179</v>
      </c>
      <c r="AP8" s="22">
        <v>385</v>
      </c>
      <c r="AQ8" s="22">
        <v>212</v>
      </c>
      <c r="AR8" s="22">
        <v>173</v>
      </c>
      <c r="AS8" s="22">
        <v>389</v>
      </c>
      <c r="AT8" s="22">
        <v>229</v>
      </c>
      <c r="AU8" s="22">
        <v>160</v>
      </c>
    </row>
    <row r="9" spans="2:47" x14ac:dyDescent="0.25">
      <c r="B9" s="15" t="s">
        <v>179</v>
      </c>
      <c r="C9" s="16">
        <v>167</v>
      </c>
      <c r="D9" s="16">
        <v>154</v>
      </c>
      <c r="E9" s="16">
        <v>13</v>
      </c>
      <c r="F9" s="16">
        <v>177</v>
      </c>
      <c r="G9" s="16">
        <v>160</v>
      </c>
      <c r="H9" s="16">
        <v>17</v>
      </c>
      <c r="I9" s="16">
        <v>155</v>
      </c>
      <c r="J9" s="16">
        <v>140</v>
      </c>
      <c r="K9" s="16">
        <v>15</v>
      </c>
      <c r="L9" s="16">
        <v>173</v>
      </c>
      <c r="M9" s="16">
        <v>158</v>
      </c>
      <c r="N9" s="16">
        <v>15</v>
      </c>
      <c r="O9" s="16">
        <v>172</v>
      </c>
      <c r="P9" s="16">
        <v>153</v>
      </c>
      <c r="Q9" s="16">
        <v>19</v>
      </c>
      <c r="R9" s="16">
        <v>177</v>
      </c>
      <c r="S9" s="16">
        <v>167</v>
      </c>
      <c r="T9" s="16">
        <v>10</v>
      </c>
      <c r="U9" s="16">
        <v>184</v>
      </c>
      <c r="V9" s="16">
        <v>169</v>
      </c>
      <c r="W9" s="16">
        <v>15</v>
      </c>
      <c r="X9" s="16">
        <v>186</v>
      </c>
      <c r="Y9" s="16">
        <v>173</v>
      </c>
      <c r="Z9" s="16">
        <v>13</v>
      </c>
      <c r="AA9" s="16">
        <v>202</v>
      </c>
      <c r="AB9" s="16">
        <v>190</v>
      </c>
      <c r="AC9" s="16">
        <v>12</v>
      </c>
      <c r="AD9" s="16">
        <v>171</v>
      </c>
      <c r="AE9" s="16">
        <v>150</v>
      </c>
      <c r="AF9" s="16">
        <v>21</v>
      </c>
      <c r="AG9" s="16">
        <v>158</v>
      </c>
      <c r="AH9" s="16">
        <v>147</v>
      </c>
      <c r="AI9" s="16">
        <v>11</v>
      </c>
      <c r="AJ9" s="16">
        <v>154</v>
      </c>
      <c r="AK9" s="16">
        <v>133</v>
      </c>
      <c r="AL9" s="16">
        <v>21</v>
      </c>
      <c r="AM9" s="16">
        <v>163</v>
      </c>
      <c r="AN9" s="16">
        <v>146</v>
      </c>
      <c r="AO9" s="16">
        <v>17</v>
      </c>
      <c r="AP9" s="16">
        <v>133</v>
      </c>
      <c r="AQ9" s="16">
        <v>119</v>
      </c>
      <c r="AR9" s="16">
        <v>14</v>
      </c>
      <c r="AS9" s="16">
        <v>138</v>
      </c>
      <c r="AT9" s="16">
        <v>123</v>
      </c>
      <c r="AU9" s="16">
        <v>15</v>
      </c>
    </row>
    <row r="10" spans="2:47" x14ac:dyDescent="0.25">
      <c r="B10" s="15" t="s">
        <v>180</v>
      </c>
      <c r="C10" s="16">
        <v>283</v>
      </c>
      <c r="D10" s="16">
        <v>99</v>
      </c>
      <c r="E10" s="16">
        <v>184</v>
      </c>
      <c r="F10" s="16">
        <v>278</v>
      </c>
      <c r="G10" s="16">
        <v>106</v>
      </c>
      <c r="H10" s="16">
        <v>172</v>
      </c>
      <c r="I10" s="16">
        <v>258</v>
      </c>
      <c r="J10" s="16">
        <v>100</v>
      </c>
      <c r="K10" s="16">
        <v>158</v>
      </c>
      <c r="L10" s="16">
        <v>269</v>
      </c>
      <c r="M10" s="16">
        <v>117</v>
      </c>
      <c r="N10" s="16">
        <v>152</v>
      </c>
      <c r="O10" s="16">
        <v>264</v>
      </c>
      <c r="P10" s="16">
        <v>87</v>
      </c>
      <c r="Q10" s="16">
        <v>177</v>
      </c>
      <c r="R10" s="16">
        <v>261</v>
      </c>
      <c r="S10" s="16">
        <v>89</v>
      </c>
      <c r="T10" s="16">
        <v>172</v>
      </c>
      <c r="U10" s="16">
        <v>236</v>
      </c>
      <c r="V10" s="16">
        <v>88</v>
      </c>
      <c r="W10" s="16">
        <v>148</v>
      </c>
      <c r="X10" s="16">
        <v>256</v>
      </c>
      <c r="Y10" s="16">
        <v>109</v>
      </c>
      <c r="Z10" s="16">
        <v>147</v>
      </c>
      <c r="AA10" s="16">
        <v>233</v>
      </c>
      <c r="AB10" s="16">
        <v>103</v>
      </c>
      <c r="AC10" s="16">
        <v>132</v>
      </c>
      <c r="AD10" s="16">
        <v>238</v>
      </c>
      <c r="AE10" s="16">
        <v>112</v>
      </c>
      <c r="AF10" s="16">
        <v>126</v>
      </c>
      <c r="AG10" s="16">
        <v>186</v>
      </c>
      <c r="AH10" s="16">
        <v>88</v>
      </c>
      <c r="AI10" s="16">
        <v>98</v>
      </c>
      <c r="AJ10" s="16">
        <v>199</v>
      </c>
      <c r="AK10" s="16">
        <v>83</v>
      </c>
      <c r="AL10" s="16">
        <v>116</v>
      </c>
      <c r="AM10" s="16">
        <v>175</v>
      </c>
      <c r="AN10" s="16">
        <v>75</v>
      </c>
      <c r="AO10" s="16">
        <v>100</v>
      </c>
      <c r="AP10" s="16">
        <v>160</v>
      </c>
      <c r="AQ10" s="16">
        <v>77</v>
      </c>
      <c r="AR10" s="16">
        <v>83</v>
      </c>
      <c r="AS10" s="16">
        <v>160</v>
      </c>
      <c r="AT10" s="16">
        <v>87</v>
      </c>
      <c r="AU10" s="16">
        <v>73</v>
      </c>
    </row>
    <row r="11" spans="2:47" x14ac:dyDescent="0.25">
      <c r="B11" s="15" t="s">
        <v>181</v>
      </c>
      <c r="C11" s="16">
        <v>34</v>
      </c>
      <c r="D11" s="16">
        <v>8</v>
      </c>
      <c r="E11" s="16">
        <v>26</v>
      </c>
      <c r="F11" s="16">
        <v>19</v>
      </c>
      <c r="G11" s="16">
        <v>4</v>
      </c>
      <c r="H11" s="16">
        <v>15</v>
      </c>
      <c r="I11" s="16">
        <v>26</v>
      </c>
      <c r="J11" s="16">
        <v>11</v>
      </c>
      <c r="K11" s="16">
        <v>15</v>
      </c>
      <c r="L11" s="16">
        <v>38</v>
      </c>
      <c r="M11" s="16">
        <v>12</v>
      </c>
      <c r="N11" s="16">
        <v>26</v>
      </c>
      <c r="O11" s="16">
        <v>29</v>
      </c>
      <c r="P11" s="16">
        <v>11</v>
      </c>
      <c r="Q11" s="16">
        <v>18</v>
      </c>
      <c r="R11" s="16">
        <v>27</v>
      </c>
      <c r="S11" s="16">
        <v>8</v>
      </c>
      <c r="T11" s="16">
        <v>19</v>
      </c>
      <c r="U11" s="16">
        <v>32</v>
      </c>
      <c r="V11" s="16">
        <v>9</v>
      </c>
      <c r="W11" s="16">
        <v>23</v>
      </c>
      <c r="X11" s="16">
        <v>27</v>
      </c>
      <c r="Y11" s="16">
        <v>8</v>
      </c>
      <c r="Z11" s="16">
        <v>19</v>
      </c>
      <c r="AA11" s="16">
        <v>19</v>
      </c>
      <c r="AB11" s="16">
        <v>7</v>
      </c>
      <c r="AC11" s="16">
        <v>12</v>
      </c>
      <c r="AD11" s="16">
        <v>26</v>
      </c>
      <c r="AE11" s="16">
        <v>6</v>
      </c>
      <c r="AF11" s="16">
        <v>20</v>
      </c>
      <c r="AG11" s="16">
        <v>15</v>
      </c>
      <c r="AH11" s="16">
        <v>4</v>
      </c>
      <c r="AI11" s="16">
        <v>11</v>
      </c>
      <c r="AJ11" s="16">
        <v>26</v>
      </c>
      <c r="AK11" s="16">
        <v>8</v>
      </c>
      <c r="AL11" s="16">
        <v>18</v>
      </c>
      <c r="AM11" s="16">
        <v>21</v>
      </c>
      <c r="AN11" s="16">
        <v>10</v>
      </c>
      <c r="AO11" s="16">
        <v>11</v>
      </c>
      <c r="AP11" s="16">
        <v>15</v>
      </c>
      <c r="AQ11" s="16">
        <v>6</v>
      </c>
      <c r="AR11" s="16">
        <v>9</v>
      </c>
      <c r="AS11" s="16">
        <v>17</v>
      </c>
      <c r="AT11" s="16">
        <v>8</v>
      </c>
      <c r="AU11" s="16">
        <v>9</v>
      </c>
    </row>
    <row r="12" spans="2:47" x14ac:dyDescent="0.25">
      <c r="B12" s="15" t="s">
        <v>182</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12</v>
      </c>
      <c r="AH12" s="16">
        <v>8</v>
      </c>
      <c r="AI12" s="16">
        <v>4</v>
      </c>
      <c r="AJ12" s="16">
        <v>9</v>
      </c>
      <c r="AK12" s="16">
        <v>2</v>
      </c>
      <c r="AL12" s="16">
        <v>7</v>
      </c>
      <c r="AM12" s="16">
        <v>14</v>
      </c>
      <c r="AN12" s="16">
        <v>6</v>
      </c>
      <c r="AO12" s="16">
        <v>8</v>
      </c>
      <c r="AP12" s="16">
        <v>13</v>
      </c>
      <c r="AQ12" s="16">
        <v>7</v>
      </c>
      <c r="AR12" s="16">
        <v>6</v>
      </c>
      <c r="AS12" s="16">
        <v>17</v>
      </c>
      <c r="AT12" s="16">
        <v>6</v>
      </c>
      <c r="AU12" s="16">
        <v>11</v>
      </c>
    </row>
    <row r="13" spans="2:47" x14ac:dyDescent="0.25">
      <c r="B13" s="15" t="s">
        <v>183</v>
      </c>
      <c r="C13" s="16">
        <v>11</v>
      </c>
      <c r="D13" s="16">
        <v>2</v>
      </c>
      <c r="E13" s="16">
        <v>9</v>
      </c>
      <c r="F13" s="16">
        <v>9</v>
      </c>
      <c r="G13" s="16">
        <v>1</v>
      </c>
      <c r="H13" s="16">
        <v>8</v>
      </c>
      <c r="I13" s="16">
        <v>14</v>
      </c>
      <c r="J13" s="16">
        <v>2</v>
      </c>
      <c r="K13" s="16">
        <v>12</v>
      </c>
      <c r="L13" s="16">
        <v>23</v>
      </c>
      <c r="M13" s="16">
        <v>0</v>
      </c>
      <c r="N13" s="16">
        <v>23</v>
      </c>
      <c r="O13" s="16">
        <v>38</v>
      </c>
      <c r="P13" s="16">
        <v>0</v>
      </c>
      <c r="Q13" s="16">
        <v>38</v>
      </c>
      <c r="R13" s="16">
        <v>31</v>
      </c>
      <c r="S13" s="16">
        <v>3</v>
      </c>
      <c r="T13" s="16">
        <v>28</v>
      </c>
      <c r="U13" s="16">
        <v>43</v>
      </c>
      <c r="V13" s="16">
        <v>0</v>
      </c>
      <c r="W13" s="16">
        <v>43</v>
      </c>
      <c r="X13" s="16">
        <v>49</v>
      </c>
      <c r="Y13" s="16">
        <v>4</v>
      </c>
      <c r="Z13" s="16">
        <v>45</v>
      </c>
      <c r="AA13" s="16">
        <v>56</v>
      </c>
      <c r="AB13" s="16">
        <v>4</v>
      </c>
      <c r="AC13" s="16">
        <v>52</v>
      </c>
      <c r="AD13" s="16">
        <v>68</v>
      </c>
      <c r="AE13" s="16">
        <v>2</v>
      </c>
      <c r="AF13" s="16">
        <v>66</v>
      </c>
      <c r="AG13" s="16">
        <v>63</v>
      </c>
      <c r="AH13" s="16">
        <v>8</v>
      </c>
      <c r="AI13" s="16">
        <v>55</v>
      </c>
      <c r="AJ13" s="16">
        <v>53</v>
      </c>
      <c r="AK13" s="16">
        <v>6</v>
      </c>
      <c r="AL13" s="16">
        <v>47</v>
      </c>
      <c r="AM13" s="16">
        <v>49</v>
      </c>
      <c r="AN13" s="16">
        <v>6</v>
      </c>
      <c r="AO13" s="16">
        <v>43</v>
      </c>
      <c r="AP13" s="16">
        <v>64</v>
      </c>
      <c r="AQ13" s="16">
        <v>3</v>
      </c>
      <c r="AR13" s="16">
        <v>61</v>
      </c>
      <c r="AS13" s="16">
        <v>57</v>
      </c>
      <c r="AT13" s="16">
        <v>5</v>
      </c>
      <c r="AU13" s="16">
        <v>52</v>
      </c>
    </row>
    <row r="14" spans="2:47" x14ac:dyDescent="0.25">
      <c r="B14" s="1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row>
    <row r="15" spans="2:47" ht="13" x14ac:dyDescent="0.25">
      <c r="B15" s="21" t="s">
        <v>184</v>
      </c>
      <c r="C15" s="22">
        <v>233</v>
      </c>
      <c r="D15" s="22">
        <v>122</v>
      </c>
      <c r="E15" s="22">
        <v>111</v>
      </c>
      <c r="F15" s="22">
        <v>242</v>
      </c>
      <c r="G15" s="22">
        <v>138</v>
      </c>
      <c r="H15" s="22">
        <v>104</v>
      </c>
      <c r="I15" s="22">
        <v>268</v>
      </c>
      <c r="J15" s="22">
        <v>150</v>
      </c>
      <c r="K15" s="22">
        <v>118</v>
      </c>
      <c r="L15" s="22">
        <v>284</v>
      </c>
      <c r="M15" s="22">
        <v>151</v>
      </c>
      <c r="N15" s="22">
        <v>133</v>
      </c>
      <c r="O15" s="22">
        <v>277</v>
      </c>
      <c r="P15" s="22">
        <v>158</v>
      </c>
      <c r="Q15" s="22">
        <v>119</v>
      </c>
      <c r="R15" s="22">
        <v>389</v>
      </c>
      <c r="S15" s="22">
        <v>221</v>
      </c>
      <c r="T15" s="22">
        <v>168</v>
      </c>
      <c r="U15" s="22">
        <v>379</v>
      </c>
      <c r="V15" s="22">
        <v>214</v>
      </c>
      <c r="W15" s="22">
        <v>165</v>
      </c>
      <c r="X15" s="22">
        <v>378</v>
      </c>
      <c r="Y15" s="22">
        <v>219</v>
      </c>
      <c r="Z15" s="22">
        <v>159</v>
      </c>
      <c r="AA15" s="22">
        <v>414</v>
      </c>
      <c r="AB15" s="22">
        <v>207</v>
      </c>
      <c r="AC15" s="22">
        <v>207</v>
      </c>
      <c r="AD15" s="22">
        <v>423</v>
      </c>
      <c r="AE15" s="22">
        <v>223</v>
      </c>
      <c r="AF15" s="22">
        <v>200</v>
      </c>
      <c r="AG15" s="22">
        <v>447</v>
      </c>
      <c r="AH15" s="22">
        <v>252</v>
      </c>
      <c r="AI15" s="22">
        <v>195</v>
      </c>
      <c r="AJ15" s="22">
        <v>473</v>
      </c>
      <c r="AK15" s="22">
        <v>237</v>
      </c>
      <c r="AL15" s="22">
        <v>236</v>
      </c>
      <c r="AM15" s="22">
        <v>489</v>
      </c>
      <c r="AN15" s="22">
        <v>216</v>
      </c>
      <c r="AO15" s="22">
        <v>273</v>
      </c>
      <c r="AP15" s="22">
        <v>450</v>
      </c>
      <c r="AQ15" s="22">
        <v>211</v>
      </c>
      <c r="AR15" s="22">
        <v>239</v>
      </c>
      <c r="AS15" s="22">
        <v>412</v>
      </c>
      <c r="AT15" s="22">
        <v>203</v>
      </c>
      <c r="AU15" s="22">
        <v>209</v>
      </c>
    </row>
    <row r="16" spans="2:47" x14ac:dyDescent="0.25">
      <c r="B16" s="15" t="s">
        <v>185</v>
      </c>
      <c r="C16" s="16">
        <v>37</v>
      </c>
      <c r="D16" s="16">
        <v>34</v>
      </c>
      <c r="E16" s="16">
        <v>3</v>
      </c>
      <c r="F16" s="16">
        <v>50</v>
      </c>
      <c r="G16" s="16">
        <v>44</v>
      </c>
      <c r="H16" s="16">
        <v>6</v>
      </c>
      <c r="I16" s="16">
        <v>73</v>
      </c>
      <c r="J16" s="16">
        <v>70</v>
      </c>
      <c r="K16" s="16">
        <v>3</v>
      </c>
      <c r="L16" s="16">
        <v>64</v>
      </c>
      <c r="M16" s="16">
        <v>55</v>
      </c>
      <c r="N16" s="16">
        <v>9</v>
      </c>
      <c r="O16" s="16">
        <v>67</v>
      </c>
      <c r="P16" s="16">
        <v>60</v>
      </c>
      <c r="Q16" s="16">
        <v>7</v>
      </c>
      <c r="R16" s="16">
        <v>103</v>
      </c>
      <c r="S16" s="16">
        <v>92</v>
      </c>
      <c r="T16" s="16">
        <v>11</v>
      </c>
      <c r="U16" s="16">
        <v>102</v>
      </c>
      <c r="V16" s="16">
        <v>92</v>
      </c>
      <c r="W16" s="16">
        <v>10</v>
      </c>
      <c r="X16" s="16">
        <v>103</v>
      </c>
      <c r="Y16" s="16">
        <v>94</v>
      </c>
      <c r="Z16" s="16">
        <v>9</v>
      </c>
      <c r="AA16" s="16">
        <v>84</v>
      </c>
      <c r="AB16" s="16">
        <v>68</v>
      </c>
      <c r="AC16" s="16">
        <v>16</v>
      </c>
      <c r="AD16" s="16">
        <v>95</v>
      </c>
      <c r="AE16" s="16">
        <v>83</v>
      </c>
      <c r="AF16" s="16">
        <v>12</v>
      </c>
      <c r="AG16" s="16">
        <v>94</v>
      </c>
      <c r="AH16" s="16">
        <v>84</v>
      </c>
      <c r="AI16" s="16">
        <v>10</v>
      </c>
      <c r="AJ16" s="16">
        <v>85</v>
      </c>
      <c r="AK16" s="16">
        <v>79</v>
      </c>
      <c r="AL16" s="16">
        <v>6</v>
      </c>
      <c r="AM16" s="16">
        <v>91</v>
      </c>
      <c r="AN16" s="16">
        <v>79</v>
      </c>
      <c r="AO16" s="16">
        <v>12</v>
      </c>
      <c r="AP16" s="16">
        <v>84</v>
      </c>
      <c r="AQ16" s="16">
        <v>67</v>
      </c>
      <c r="AR16" s="16">
        <v>17</v>
      </c>
      <c r="AS16" s="16">
        <v>90</v>
      </c>
      <c r="AT16" s="16">
        <v>78</v>
      </c>
      <c r="AU16" s="16">
        <v>12</v>
      </c>
    </row>
    <row r="17" spans="2:47" x14ac:dyDescent="0.25">
      <c r="B17" s="15" t="s">
        <v>186</v>
      </c>
      <c r="C17" s="16">
        <v>113</v>
      </c>
      <c r="D17" s="16">
        <v>55</v>
      </c>
      <c r="E17" s="16">
        <v>58</v>
      </c>
      <c r="F17" s="16">
        <v>98</v>
      </c>
      <c r="G17" s="16">
        <v>46</v>
      </c>
      <c r="H17" s="16">
        <v>52</v>
      </c>
      <c r="I17" s="16">
        <v>98</v>
      </c>
      <c r="J17" s="16">
        <v>42</v>
      </c>
      <c r="K17" s="16">
        <v>56</v>
      </c>
      <c r="L17" s="16">
        <v>98</v>
      </c>
      <c r="M17" s="16">
        <v>46</v>
      </c>
      <c r="N17" s="16">
        <v>52</v>
      </c>
      <c r="O17" s="16">
        <v>105</v>
      </c>
      <c r="P17" s="16">
        <v>49</v>
      </c>
      <c r="Q17" s="16">
        <v>56</v>
      </c>
      <c r="R17" s="16">
        <v>155</v>
      </c>
      <c r="S17" s="16">
        <v>80</v>
      </c>
      <c r="T17" s="16">
        <v>75</v>
      </c>
      <c r="U17" s="16">
        <v>136</v>
      </c>
      <c r="V17" s="16">
        <v>57</v>
      </c>
      <c r="W17" s="16">
        <v>79</v>
      </c>
      <c r="X17" s="16">
        <v>129</v>
      </c>
      <c r="Y17" s="16">
        <v>63</v>
      </c>
      <c r="Z17" s="16">
        <v>66</v>
      </c>
      <c r="AA17" s="16">
        <v>164</v>
      </c>
      <c r="AB17" s="16">
        <v>83</v>
      </c>
      <c r="AC17" s="16">
        <v>81</v>
      </c>
      <c r="AD17" s="16">
        <v>178</v>
      </c>
      <c r="AE17" s="16">
        <v>86</v>
      </c>
      <c r="AF17" s="16">
        <v>92</v>
      </c>
      <c r="AG17" s="16">
        <v>189</v>
      </c>
      <c r="AH17" s="16">
        <v>86</v>
      </c>
      <c r="AI17" s="16">
        <v>103</v>
      </c>
      <c r="AJ17" s="16">
        <v>151</v>
      </c>
      <c r="AK17" s="16">
        <v>86</v>
      </c>
      <c r="AL17" s="16">
        <v>65</v>
      </c>
      <c r="AM17" s="16">
        <v>138</v>
      </c>
      <c r="AN17" s="16">
        <v>60</v>
      </c>
      <c r="AO17" s="16">
        <v>78</v>
      </c>
      <c r="AP17" s="16">
        <v>157</v>
      </c>
      <c r="AQ17" s="16">
        <v>82</v>
      </c>
      <c r="AR17" s="16">
        <v>75</v>
      </c>
      <c r="AS17" s="16">
        <v>123</v>
      </c>
      <c r="AT17" s="16">
        <v>62</v>
      </c>
      <c r="AU17" s="16">
        <v>61</v>
      </c>
    </row>
    <row r="18" spans="2:47" x14ac:dyDescent="0.25">
      <c r="B18" s="15" t="s">
        <v>187</v>
      </c>
      <c r="C18" s="16">
        <v>22</v>
      </c>
      <c r="D18" s="16">
        <v>8</v>
      </c>
      <c r="E18" s="16">
        <v>14</v>
      </c>
      <c r="F18" s="16">
        <v>28</v>
      </c>
      <c r="G18" s="16">
        <v>12</v>
      </c>
      <c r="H18" s="16">
        <v>16</v>
      </c>
      <c r="I18" s="16">
        <v>20</v>
      </c>
      <c r="J18" s="16">
        <v>7</v>
      </c>
      <c r="K18" s="16">
        <v>13</v>
      </c>
      <c r="L18" s="16">
        <v>34</v>
      </c>
      <c r="M18" s="16">
        <v>17</v>
      </c>
      <c r="N18" s="16">
        <v>17</v>
      </c>
      <c r="O18" s="16">
        <v>35</v>
      </c>
      <c r="P18" s="16">
        <v>22</v>
      </c>
      <c r="Q18" s="16">
        <v>13</v>
      </c>
      <c r="R18" s="16">
        <v>27</v>
      </c>
      <c r="S18" s="16">
        <v>9</v>
      </c>
      <c r="T18" s="16">
        <v>18</v>
      </c>
      <c r="U18" s="16">
        <v>37</v>
      </c>
      <c r="V18" s="16">
        <v>18</v>
      </c>
      <c r="W18" s="16">
        <v>19</v>
      </c>
      <c r="X18" s="16">
        <v>33</v>
      </c>
      <c r="Y18" s="16">
        <v>20</v>
      </c>
      <c r="Z18" s="16">
        <v>13</v>
      </c>
      <c r="AA18" s="16">
        <v>30</v>
      </c>
      <c r="AB18" s="16">
        <v>12</v>
      </c>
      <c r="AC18" s="16">
        <v>18</v>
      </c>
      <c r="AD18" s="16">
        <v>42</v>
      </c>
      <c r="AE18" s="16">
        <v>21</v>
      </c>
      <c r="AF18" s="16">
        <v>21</v>
      </c>
      <c r="AG18" s="16">
        <v>43</v>
      </c>
      <c r="AH18" s="16">
        <v>22</v>
      </c>
      <c r="AI18" s="16">
        <v>21</v>
      </c>
      <c r="AJ18" s="16">
        <v>62</v>
      </c>
      <c r="AK18" s="16">
        <v>24</v>
      </c>
      <c r="AL18" s="16">
        <v>38</v>
      </c>
      <c r="AM18" s="16">
        <v>65</v>
      </c>
      <c r="AN18" s="16">
        <v>25</v>
      </c>
      <c r="AO18" s="16">
        <v>40</v>
      </c>
      <c r="AP18" s="16">
        <v>45</v>
      </c>
      <c r="AQ18" s="16">
        <v>15</v>
      </c>
      <c r="AR18" s="16">
        <v>30</v>
      </c>
      <c r="AS18" s="16">
        <v>42</v>
      </c>
      <c r="AT18" s="16">
        <v>20</v>
      </c>
      <c r="AU18" s="16">
        <v>22</v>
      </c>
    </row>
    <row r="19" spans="2:47" x14ac:dyDescent="0.25">
      <c r="B19" s="15" t="s">
        <v>188</v>
      </c>
      <c r="C19" s="16">
        <v>13</v>
      </c>
      <c r="D19" s="16">
        <v>9</v>
      </c>
      <c r="E19" s="16">
        <v>4</v>
      </c>
      <c r="F19" s="16">
        <v>23</v>
      </c>
      <c r="G19" s="16">
        <v>21</v>
      </c>
      <c r="H19" s="16">
        <v>2</v>
      </c>
      <c r="I19" s="16">
        <v>23</v>
      </c>
      <c r="J19" s="16">
        <v>17</v>
      </c>
      <c r="K19" s="16">
        <v>6</v>
      </c>
      <c r="L19" s="16">
        <v>21</v>
      </c>
      <c r="M19" s="16">
        <v>16</v>
      </c>
      <c r="N19" s="16">
        <v>5</v>
      </c>
      <c r="O19" s="16">
        <v>16</v>
      </c>
      <c r="P19" s="16">
        <v>11</v>
      </c>
      <c r="Q19" s="16">
        <v>5</v>
      </c>
      <c r="R19" s="16">
        <v>18</v>
      </c>
      <c r="S19" s="16">
        <v>10</v>
      </c>
      <c r="T19" s="16">
        <v>8</v>
      </c>
      <c r="U19" s="16">
        <v>20</v>
      </c>
      <c r="V19" s="16">
        <v>15</v>
      </c>
      <c r="W19" s="16">
        <v>5</v>
      </c>
      <c r="X19" s="16">
        <v>19</v>
      </c>
      <c r="Y19" s="16">
        <v>9</v>
      </c>
      <c r="Z19" s="16">
        <v>10</v>
      </c>
      <c r="AA19" s="16">
        <v>14</v>
      </c>
      <c r="AB19" s="16">
        <v>9</v>
      </c>
      <c r="AC19" s="16">
        <v>5</v>
      </c>
      <c r="AD19" s="16">
        <v>14</v>
      </c>
      <c r="AE19" s="16">
        <v>8</v>
      </c>
      <c r="AF19" s="16">
        <v>6</v>
      </c>
      <c r="AG19" s="16">
        <v>22</v>
      </c>
      <c r="AH19" s="16">
        <v>12</v>
      </c>
      <c r="AI19" s="16">
        <v>10</v>
      </c>
      <c r="AJ19" s="16">
        <v>20</v>
      </c>
      <c r="AK19" s="16">
        <v>11</v>
      </c>
      <c r="AL19" s="16">
        <v>9</v>
      </c>
      <c r="AM19" s="16">
        <v>12</v>
      </c>
      <c r="AN19" s="16">
        <v>9</v>
      </c>
      <c r="AO19" s="16">
        <v>3</v>
      </c>
      <c r="AP19" s="16">
        <v>16</v>
      </c>
      <c r="AQ19" s="16">
        <v>9</v>
      </c>
      <c r="AR19" s="16">
        <v>7</v>
      </c>
      <c r="AS19" s="16">
        <v>12</v>
      </c>
      <c r="AT19" s="16">
        <v>5</v>
      </c>
      <c r="AU19" s="16">
        <v>7</v>
      </c>
    </row>
    <row r="20" spans="2:47" x14ac:dyDescent="0.25">
      <c r="B20" s="17" t="s">
        <v>189</v>
      </c>
      <c r="C20" s="18">
        <v>48</v>
      </c>
      <c r="D20" s="18">
        <v>16</v>
      </c>
      <c r="E20" s="18">
        <v>32</v>
      </c>
      <c r="F20" s="18">
        <v>43</v>
      </c>
      <c r="G20" s="18">
        <v>15</v>
      </c>
      <c r="H20" s="18">
        <v>28</v>
      </c>
      <c r="I20" s="18">
        <v>54</v>
      </c>
      <c r="J20" s="18">
        <v>14</v>
      </c>
      <c r="K20" s="18">
        <v>40</v>
      </c>
      <c r="L20" s="18">
        <v>67</v>
      </c>
      <c r="M20" s="18">
        <v>17</v>
      </c>
      <c r="N20" s="18">
        <v>50</v>
      </c>
      <c r="O20" s="18">
        <v>54</v>
      </c>
      <c r="P20" s="18">
        <v>16</v>
      </c>
      <c r="Q20" s="18">
        <v>38</v>
      </c>
      <c r="R20" s="18">
        <v>86</v>
      </c>
      <c r="S20" s="18">
        <v>30</v>
      </c>
      <c r="T20" s="18">
        <v>56</v>
      </c>
      <c r="U20" s="18">
        <v>84</v>
      </c>
      <c r="V20" s="18">
        <v>32</v>
      </c>
      <c r="W20" s="18">
        <v>52</v>
      </c>
      <c r="X20" s="18">
        <v>94</v>
      </c>
      <c r="Y20" s="18">
        <v>33</v>
      </c>
      <c r="Z20" s="18">
        <v>61</v>
      </c>
      <c r="AA20" s="18">
        <v>122</v>
      </c>
      <c r="AB20" s="18">
        <v>35</v>
      </c>
      <c r="AC20" s="18">
        <v>87</v>
      </c>
      <c r="AD20" s="18">
        <v>94</v>
      </c>
      <c r="AE20" s="18">
        <v>25</v>
      </c>
      <c r="AF20" s="18">
        <v>69</v>
      </c>
      <c r="AG20" s="18">
        <v>99</v>
      </c>
      <c r="AH20" s="18">
        <v>48</v>
      </c>
      <c r="AI20" s="18">
        <v>51</v>
      </c>
      <c r="AJ20" s="18">
        <v>155</v>
      </c>
      <c r="AK20" s="18">
        <v>37</v>
      </c>
      <c r="AL20" s="18">
        <v>118</v>
      </c>
      <c r="AM20" s="18">
        <v>183</v>
      </c>
      <c r="AN20" s="18">
        <v>43</v>
      </c>
      <c r="AO20" s="18">
        <v>140</v>
      </c>
      <c r="AP20" s="18">
        <v>148</v>
      </c>
      <c r="AQ20" s="18">
        <v>38</v>
      </c>
      <c r="AR20" s="18">
        <v>110</v>
      </c>
      <c r="AS20" s="18">
        <v>145</v>
      </c>
      <c r="AT20" s="18">
        <v>38</v>
      </c>
      <c r="AU20" s="18">
        <v>107</v>
      </c>
    </row>
    <row r="22" spans="2:47" x14ac:dyDescent="0.25">
      <c r="B22" s="28" t="s">
        <v>164</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row>
    <row r="23" spans="2:47" x14ac:dyDescent="0.25">
      <c r="B23" s="28" t="s">
        <v>190</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row>
  </sheetData>
  <mergeCells count="18">
    <mergeCell ref="AS4:AU4"/>
    <mergeCell ref="B22:AU22"/>
    <mergeCell ref="B23:AU23"/>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A81F"/>
  </sheetPr>
  <dimension ref="B1:AU39"/>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39.08984375" customWidth="1"/>
    <col min="3" max="47" width="8.6328125" customWidth="1"/>
  </cols>
  <sheetData>
    <row r="1" spans="2:47" ht="18" x14ac:dyDescent="0.4">
      <c r="B1" s="3" t="s">
        <v>13</v>
      </c>
    </row>
    <row r="4" spans="2:47" x14ac:dyDescent="0.25">
      <c r="B4" s="30" t="s">
        <v>157</v>
      </c>
      <c r="C4" s="27">
        <v>2011</v>
      </c>
      <c r="D4" s="27">
        <v>2011</v>
      </c>
      <c r="E4" s="27">
        <v>2011</v>
      </c>
      <c r="F4" s="27">
        <v>2012</v>
      </c>
      <c r="G4" s="27">
        <v>2012</v>
      </c>
      <c r="H4" s="27">
        <v>2012</v>
      </c>
      <c r="I4" s="27" t="s">
        <v>191</v>
      </c>
      <c r="J4" s="27" t="s">
        <v>191</v>
      </c>
      <c r="K4" s="27" t="s">
        <v>191</v>
      </c>
      <c r="L4" s="27">
        <v>2014</v>
      </c>
      <c r="M4" s="27">
        <v>2014</v>
      </c>
      <c r="N4" s="27">
        <v>2014</v>
      </c>
      <c r="O4" s="27">
        <v>2015</v>
      </c>
      <c r="P4" s="27">
        <v>2015</v>
      </c>
      <c r="Q4" s="27">
        <v>2015</v>
      </c>
      <c r="R4" s="27">
        <v>2016</v>
      </c>
      <c r="S4" s="27">
        <v>2016</v>
      </c>
      <c r="T4" s="27">
        <v>2016</v>
      </c>
      <c r="U4" s="27">
        <v>2017</v>
      </c>
      <c r="V4" s="27">
        <v>2017</v>
      </c>
      <c r="W4" s="27">
        <v>2017</v>
      </c>
      <c r="X4" s="27">
        <v>2018</v>
      </c>
      <c r="Y4" s="27">
        <v>2018</v>
      </c>
      <c r="Z4" s="27">
        <v>2018</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t="s">
        <v>192</v>
      </c>
      <c r="AT4" s="27" t="s">
        <v>192</v>
      </c>
      <c r="AU4" s="27" t="s">
        <v>192</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1" t="s">
        <v>37</v>
      </c>
      <c r="C6" s="22">
        <v>1237</v>
      </c>
      <c r="D6" s="22">
        <v>438</v>
      </c>
      <c r="E6" s="22">
        <v>799</v>
      </c>
      <c r="F6" s="22">
        <v>1187</v>
      </c>
      <c r="G6" s="22">
        <v>404</v>
      </c>
      <c r="H6" s="22">
        <v>783</v>
      </c>
      <c r="I6" s="22">
        <v>1293</v>
      </c>
      <c r="J6" s="22">
        <v>454</v>
      </c>
      <c r="K6" s="22">
        <v>839</v>
      </c>
      <c r="L6" s="22">
        <v>1341</v>
      </c>
      <c r="M6" s="22">
        <v>474</v>
      </c>
      <c r="N6" s="22">
        <v>867</v>
      </c>
      <c r="O6" s="22">
        <v>1364</v>
      </c>
      <c r="P6" s="22">
        <v>468</v>
      </c>
      <c r="Q6" s="22">
        <v>896</v>
      </c>
      <c r="R6" s="22">
        <v>1363</v>
      </c>
      <c r="S6" s="22">
        <v>470</v>
      </c>
      <c r="T6" s="22">
        <v>893</v>
      </c>
      <c r="U6" s="22">
        <v>1447</v>
      </c>
      <c r="V6" s="22">
        <v>479</v>
      </c>
      <c r="W6" s="22">
        <v>968</v>
      </c>
      <c r="X6" s="22">
        <v>1398</v>
      </c>
      <c r="Y6" s="22">
        <v>453</v>
      </c>
      <c r="Z6" s="22">
        <v>945</v>
      </c>
      <c r="AA6" s="22">
        <v>1391</v>
      </c>
      <c r="AB6" s="22">
        <v>487</v>
      </c>
      <c r="AC6" s="22">
        <v>904</v>
      </c>
      <c r="AD6" s="22">
        <v>1460</v>
      </c>
      <c r="AE6" s="22">
        <v>487</v>
      </c>
      <c r="AF6" s="22">
        <v>973</v>
      </c>
      <c r="AG6" s="22">
        <v>1388</v>
      </c>
      <c r="AH6" s="22">
        <v>460</v>
      </c>
      <c r="AI6" s="22">
        <v>928</v>
      </c>
      <c r="AJ6" s="22">
        <v>1477</v>
      </c>
      <c r="AK6" s="22">
        <v>524</v>
      </c>
      <c r="AL6" s="22">
        <v>953</v>
      </c>
      <c r="AM6" s="22">
        <v>1452</v>
      </c>
      <c r="AN6" s="22">
        <v>521</v>
      </c>
      <c r="AO6" s="22">
        <v>931</v>
      </c>
      <c r="AP6" s="22">
        <v>1480</v>
      </c>
      <c r="AQ6" s="22">
        <v>480</v>
      </c>
      <c r="AR6" s="22">
        <v>1000</v>
      </c>
      <c r="AS6" s="22">
        <v>1477</v>
      </c>
      <c r="AT6" s="22">
        <v>517</v>
      </c>
      <c r="AU6" s="22">
        <v>960</v>
      </c>
    </row>
    <row r="7" spans="2:47" x14ac:dyDescent="0.2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2:47" ht="13" x14ac:dyDescent="0.25">
      <c r="B8" s="21" t="s">
        <v>193</v>
      </c>
      <c r="C8" s="22">
        <v>947</v>
      </c>
      <c r="D8" s="22">
        <v>391</v>
      </c>
      <c r="E8" s="22">
        <v>556</v>
      </c>
      <c r="F8" s="22">
        <v>928</v>
      </c>
      <c r="G8" s="22">
        <v>362</v>
      </c>
      <c r="H8" s="22">
        <v>566</v>
      </c>
      <c r="I8" s="22">
        <v>1013</v>
      </c>
      <c r="J8" s="22">
        <v>407</v>
      </c>
      <c r="K8" s="22">
        <v>606</v>
      </c>
      <c r="L8" s="22">
        <v>1050</v>
      </c>
      <c r="M8" s="22">
        <v>435</v>
      </c>
      <c r="N8" s="22">
        <v>615</v>
      </c>
      <c r="O8" s="22">
        <v>1016</v>
      </c>
      <c r="P8" s="22">
        <v>415</v>
      </c>
      <c r="Q8" s="22">
        <v>601</v>
      </c>
      <c r="R8" s="22">
        <v>1001</v>
      </c>
      <c r="S8" s="22">
        <v>414</v>
      </c>
      <c r="T8" s="22">
        <v>587</v>
      </c>
      <c r="U8" s="22">
        <v>1062</v>
      </c>
      <c r="V8" s="22">
        <v>411</v>
      </c>
      <c r="W8" s="22">
        <v>651</v>
      </c>
      <c r="X8" s="22">
        <v>1017</v>
      </c>
      <c r="Y8" s="22">
        <v>381</v>
      </c>
      <c r="Z8" s="22">
        <v>636</v>
      </c>
      <c r="AA8" s="22">
        <v>1001</v>
      </c>
      <c r="AB8" s="22">
        <v>412</v>
      </c>
      <c r="AC8" s="22">
        <v>589</v>
      </c>
      <c r="AD8" s="22">
        <v>1046</v>
      </c>
      <c r="AE8" s="22">
        <v>417</v>
      </c>
      <c r="AF8" s="22">
        <v>629</v>
      </c>
      <c r="AG8" s="22">
        <v>1002</v>
      </c>
      <c r="AH8" s="22">
        <v>374</v>
      </c>
      <c r="AI8" s="22">
        <v>628</v>
      </c>
      <c r="AJ8" s="22">
        <v>1077</v>
      </c>
      <c r="AK8" s="22">
        <v>436</v>
      </c>
      <c r="AL8" s="22">
        <v>641</v>
      </c>
      <c r="AM8" s="22">
        <v>1063</v>
      </c>
      <c r="AN8" s="22">
        <v>446</v>
      </c>
      <c r="AO8" s="22">
        <v>617</v>
      </c>
      <c r="AP8" s="22">
        <v>1118</v>
      </c>
      <c r="AQ8" s="22">
        <v>419</v>
      </c>
      <c r="AR8" s="22">
        <v>699</v>
      </c>
      <c r="AS8" s="22">
        <v>1050</v>
      </c>
      <c r="AT8" s="22">
        <v>430</v>
      </c>
      <c r="AU8" s="22">
        <v>620</v>
      </c>
    </row>
    <row r="9" spans="2:47" x14ac:dyDescent="0.25">
      <c r="B9" s="15" t="s">
        <v>194</v>
      </c>
      <c r="C9" s="16">
        <v>13</v>
      </c>
      <c r="D9" s="16">
        <v>3</v>
      </c>
      <c r="E9" s="16">
        <v>10</v>
      </c>
      <c r="F9" s="16">
        <v>17</v>
      </c>
      <c r="G9" s="16">
        <v>7</v>
      </c>
      <c r="H9" s="16">
        <v>10</v>
      </c>
      <c r="I9" s="16">
        <v>10</v>
      </c>
      <c r="J9" s="16">
        <v>5</v>
      </c>
      <c r="K9" s="16">
        <v>5</v>
      </c>
      <c r="L9" s="16">
        <v>22</v>
      </c>
      <c r="M9" s="16">
        <v>12</v>
      </c>
      <c r="N9" s="16">
        <v>10</v>
      </c>
      <c r="O9" s="16">
        <v>14</v>
      </c>
      <c r="P9" s="16">
        <v>3</v>
      </c>
      <c r="Q9" s="16">
        <v>11</v>
      </c>
      <c r="R9" s="16">
        <v>25</v>
      </c>
      <c r="S9" s="16">
        <v>11</v>
      </c>
      <c r="T9" s="16">
        <v>14</v>
      </c>
      <c r="U9" s="16">
        <v>17</v>
      </c>
      <c r="V9" s="16">
        <v>2</v>
      </c>
      <c r="W9" s="16">
        <v>15</v>
      </c>
      <c r="X9" s="16">
        <v>18</v>
      </c>
      <c r="Y9" s="16">
        <v>2</v>
      </c>
      <c r="Z9" s="16">
        <v>16</v>
      </c>
      <c r="AA9" s="16">
        <v>15</v>
      </c>
      <c r="AB9" s="16">
        <v>5</v>
      </c>
      <c r="AC9" s="16">
        <v>10</v>
      </c>
      <c r="AD9" s="16">
        <v>12</v>
      </c>
      <c r="AE9" s="16">
        <v>3</v>
      </c>
      <c r="AF9" s="16">
        <v>9</v>
      </c>
      <c r="AG9" s="16">
        <v>8</v>
      </c>
      <c r="AH9" s="16">
        <v>2</v>
      </c>
      <c r="AI9" s="16">
        <v>6</v>
      </c>
      <c r="AJ9" s="16">
        <v>7</v>
      </c>
      <c r="AK9" s="16">
        <v>2</v>
      </c>
      <c r="AL9" s="16">
        <v>5</v>
      </c>
      <c r="AM9" s="16">
        <v>2</v>
      </c>
      <c r="AN9" s="16">
        <v>1</v>
      </c>
      <c r="AO9" s="16">
        <v>1</v>
      </c>
      <c r="AP9" s="16">
        <v>3</v>
      </c>
      <c r="AQ9" s="16">
        <v>0</v>
      </c>
      <c r="AR9" s="16">
        <v>3</v>
      </c>
      <c r="AS9" s="16">
        <v>0</v>
      </c>
      <c r="AT9" s="16">
        <v>0</v>
      </c>
      <c r="AU9" s="16">
        <v>0</v>
      </c>
    </row>
    <row r="10" spans="2:47" x14ac:dyDescent="0.25">
      <c r="B10" s="15" t="s">
        <v>195</v>
      </c>
      <c r="C10" s="16">
        <v>136</v>
      </c>
      <c r="D10" s="16">
        <v>16</v>
      </c>
      <c r="E10" s="16">
        <v>120</v>
      </c>
      <c r="F10" s="16">
        <v>141</v>
      </c>
      <c r="G10" s="16">
        <v>24</v>
      </c>
      <c r="H10" s="16">
        <v>117</v>
      </c>
      <c r="I10" s="16">
        <v>127</v>
      </c>
      <c r="J10" s="16">
        <v>22</v>
      </c>
      <c r="K10" s="16">
        <v>105</v>
      </c>
      <c r="L10" s="16">
        <v>132</v>
      </c>
      <c r="M10" s="16">
        <v>28</v>
      </c>
      <c r="N10" s="16">
        <v>104</v>
      </c>
      <c r="O10" s="16">
        <v>131</v>
      </c>
      <c r="P10" s="16">
        <v>30</v>
      </c>
      <c r="Q10" s="16">
        <v>101</v>
      </c>
      <c r="R10" s="16">
        <v>127</v>
      </c>
      <c r="S10" s="16">
        <v>31</v>
      </c>
      <c r="T10" s="16">
        <v>96</v>
      </c>
      <c r="U10" s="16">
        <v>113</v>
      </c>
      <c r="V10" s="16">
        <v>16</v>
      </c>
      <c r="W10" s="16">
        <v>97</v>
      </c>
      <c r="X10" s="16">
        <v>113</v>
      </c>
      <c r="Y10" s="16">
        <v>18</v>
      </c>
      <c r="Z10" s="16">
        <v>95</v>
      </c>
      <c r="AA10" s="16">
        <v>129</v>
      </c>
      <c r="AB10" s="16">
        <v>28</v>
      </c>
      <c r="AC10" s="16">
        <v>101</v>
      </c>
      <c r="AD10" s="16">
        <v>137</v>
      </c>
      <c r="AE10" s="16">
        <v>21</v>
      </c>
      <c r="AF10" s="16">
        <v>116</v>
      </c>
      <c r="AG10" s="16">
        <v>150</v>
      </c>
      <c r="AH10" s="16">
        <v>23</v>
      </c>
      <c r="AI10" s="16">
        <v>127</v>
      </c>
      <c r="AJ10" s="16">
        <v>126</v>
      </c>
      <c r="AK10" s="16">
        <v>25</v>
      </c>
      <c r="AL10" s="16">
        <v>101</v>
      </c>
      <c r="AM10" s="16">
        <v>92</v>
      </c>
      <c r="AN10" s="16">
        <v>25</v>
      </c>
      <c r="AO10" s="16">
        <v>67</v>
      </c>
      <c r="AP10" s="16">
        <v>94</v>
      </c>
      <c r="AQ10" s="16">
        <v>16</v>
      </c>
      <c r="AR10" s="16">
        <v>78</v>
      </c>
      <c r="AS10" s="16">
        <v>119</v>
      </c>
      <c r="AT10" s="16">
        <v>28</v>
      </c>
      <c r="AU10" s="16">
        <v>91</v>
      </c>
    </row>
    <row r="11" spans="2:47" x14ac:dyDescent="0.25">
      <c r="B11" s="15" t="s">
        <v>196</v>
      </c>
      <c r="C11" s="16">
        <v>93</v>
      </c>
      <c r="D11" s="16">
        <v>77</v>
      </c>
      <c r="E11" s="16">
        <v>16</v>
      </c>
      <c r="F11" s="16">
        <v>85</v>
      </c>
      <c r="G11" s="16">
        <v>66</v>
      </c>
      <c r="H11" s="16">
        <v>19</v>
      </c>
      <c r="I11" s="16">
        <v>96</v>
      </c>
      <c r="J11" s="16">
        <v>72</v>
      </c>
      <c r="K11" s="16">
        <v>24</v>
      </c>
      <c r="L11" s="16">
        <v>84</v>
      </c>
      <c r="M11" s="16">
        <v>68</v>
      </c>
      <c r="N11" s="16">
        <v>16</v>
      </c>
      <c r="O11" s="16">
        <v>98</v>
      </c>
      <c r="P11" s="16">
        <v>75</v>
      </c>
      <c r="Q11" s="16">
        <v>23</v>
      </c>
      <c r="R11" s="16">
        <v>96</v>
      </c>
      <c r="S11" s="16">
        <v>75</v>
      </c>
      <c r="T11" s="16">
        <v>21</v>
      </c>
      <c r="U11" s="16">
        <v>105</v>
      </c>
      <c r="V11" s="16">
        <v>81</v>
      </c>
      <c r="W11" s="16">
        <v>24</v>
      </c>
      <c r="X11" s="16">
        <v>90</v>
      </c>
      <c r="Y11" s="16">
        <v>67</v>
      </c>
      <c r="Z11" s="16">
        <v>23</v>
      </c>
      <c r="AA11" s="16">
        <v>116</v>
      </c>
      <c r="AB11" s="16">
        <v>87</v>
      </c>
      <c r="AC11" s="16">
        <v>29</v>
      </c>
      <c r="AD11" s="16">
        <v>101</v>
      </c>
      <c r="AE11" s="16">
        <v>80</v>
      </c>
      <c r="AF11" s="16">
        <v>21</v>
      </c>
      <c r="AG11" s="16">
        <v>91</v>
      </c>
      <c r="AH11" s="16">
        <v>74</v>
      </c>
      <c r="AI11" s="16">
        <v>17</v>
      </c>
      <c r="AJ11" s="16">
        <v>121</v>
      </c>
      <c r="AK11" s="16">
        <v>90</v>
      </c>
      <c r="AL11" s="16">
        <v>31</v>
      </c>
      <c r="AM11" s="16">
        <v>117</v>
      </c>
      <c r="AN11" s="16">
        <v>94</v>
      </c>
      <c r="AO11" s="16">
        <v>23</v>
      </c>
      <c r="AP11" s="16">
        <v>114</v>
      </c>
      <c r="AQ11" s="16">
        <v>74</v>
      </c>
      <c r="AR11" s="16">
        <v>40</v>
      </c>
      <c r="AS11" s="16">
        <v>116</v>
      </c>
      <c r="AT11" s="16">
        <v>80</v>
      </c>
      <c r="AU11" s="16">
        <v>36</v>
      </c>
    </row>
    <row r="12" spans="2:47" x14ac:dyDescent="0.25">
      <c r="B12" s="15" t="s">
        <v>197</v>
      </c>
      <c r="C12" s="16">
        <v>180</v>
      </c>
      <c r="D12" s="16">
        <v>76</v>
      </c>
      <c r="E12" s="16">
        <v>104</v>
      </c>
      <c r="F12" s="16">
        <v>178</v>
      </c>
      <c r="G12" s="16">
        <v>78</v>
      </c>
      <c r="H12" s="16">
        <v>100</v>
      </c>
      <c r="I12" s="16">
        <v>192</v>
      </c>
      <c r="J12" s="16">
        <v>89</v>
      </c>
      <c r="K12" s="16">
        <v>103</v>
      </c>
      <c r="L12" s="16">
        <v>232</v>
      </c>
      <c r="M12" s="16">
        <v>103</v>
      </c>
      <c r="N12" s="16">
        <v>129</v>
      </c>
      <c r="O12" s="16">
        <v>224</v>
      </c>
      <c r="P12" s="16">
        <v>115</v>
      </c>
      <c r="Q12" s="16">
        <v>109</v>
      </c>
      <c r="R12" s="16">
        <v>202</v>
      </c>
      <c r="S12" s="16">
        <v>90</v>
      </c>
      <c r="T12" s="16">
        <v>112</v>
      </c>
      <c r="U12" s="16">
        <v>208</v>
      </c>
      <c r="V12" s="16">
        <v>91</v>
      </c>
      <c r="W12" s="16">
        <v>117</v>
      </c>
      <c r="X12" s="16">
        <v>236</v>
      </c>
      <c r="Y12" s="16">
        <v>94</v>
      </c>
      <c r="Z12" s="16">
        <v>142</v>
      </c>
      <c r="AA12" s="16">
        <v>193</v>
      </c>
      <c r="AB12" s="16">
        <v>75</v>
      </c>
      <c r="AC12" s="16">
        <v>118</v>
      </c>
      <c r="AD12" s="16">
        <v>215</v>
      </c>
      <c r="AE12" s="16">
        <v>87</v>
      </c>
      <c r="AF12" s="16">
        <v>128</v>
      </c>
      <c r="AG12" s="16">
        <v>236</v>
      </c>
      <c r="AH12" s="16">
        <v>86</v>
      </c>
      <c r="AI12" s="16">
        <v>150</v>
      </c>
      <c r="AJ12" s="16">
        <v>219</v>
      </c>
      <c r="AK12" s="16">
        <v>79</v>
      </c>
      <c r="AL12" s="16">
        <v>140</v>
      </c>
      <c r="AM12" s="16">
        <v>291</v>
      </c>
      <c r="AN12" s="16">
        <v>119</v>
      </c>
      <c r="AO12" s="16">
        <v>172</v>
      </c>
      <c r="AP12" s="16">
        <v>255</v>
      </c>
      <c r="AQ12" s="16">
        <v>94</v>
      </c>
      <c r="AR12" s="16">
        <v>161</v>
      </c>
      <c r="AS12" s="16">
        <v>228</v>
      </c>
      <c r="AT12" s="16">
        <v>88</v>
      </c>
      <c r="AU12" s="16">
        <v>140</v>
      </c>
    </row>
    <row r="13" spans="2:47" x14ac:dyDescent="0.25">
      <c r="B13" s="15" t="s">
        <v>198</v>
      </c>
      <c r="C13" s="16">
        <v>226</v>
      </c>
      <c r="D13" s="16">
        <v>130</v>
      </c>
      <c r="E13" s="16">
        <v>96</v>
      </c>
      <c r="F13" s="16">
        <v>200</v>
      </c>
      <c r="G13" s="16">
        <v>99</v>
      </c>
      <c r="H13" s="16">
        <v>101</v>
      </c>
      <c r="I13" s="16">
        <v>232</v>
      </c>
      <c r="J13" s="16">
        <v>132</v>
      </c>
      <c r="K13" s="16">
        <v>100</v>
      </c>
      <c r="L13" s="16">
        <v>274</v>
      </c>
      <c r="M13" s="16">
        <v>150</v>
      </c>
      <c r="N13" s="16">
        <v>124</v>
      </c>
      <c r="O13" s="16">
        <v>184</v>
      </c>
      <c r="P13" s="16">
        <v>92</v>
      </c>
      <c r="Q13" s="16">
        <v>92</v>
      </c>
      <c r="R13" s="16">
        <v>261</v>
      </c>
      <c r="S13" s="16">
        <v>134</v>
      </c>
      <c r="T13" s="16">
        <v>127</v>
      </c>
      <c r="U13" s="16">
        <v>259</v>
      </c>
      <c r="V13" s="16">
        <v>137</v>
      </c>
      <c r="W13" s="16">
        <v>122</v>
      </c>
      <c r="X13" s="16">
        <v>217</v>
      </c>
      <c r="Y13" s="16">
        <v>122</v>
      </c>
      <c r="Z13" s="16">
        <v>95</v>
      </c>
      <c r="AA13" s="16">
        <v>224</v>
      </c>
      <c r="AB13" s="16">
        <v>113</v>
      </c>
      <c r="AC13" s="16">
        <v>111</v>
      </c>
      <c r="AD13" s="16">
        <v>223</v>
      </c>
      <c r="AE13" s="16">
        <v>126</v>
      </c>
      <c r="AF13" s="16">
        <v>97</v>
      </c>
      <c r="AG13" s="16">
        <v>183</v>
      </c>
      <c r="AH13" s="16">
        <v>98</v>
      </c>
      <c r="AI13" s="16">
        <v>85</v>
      </c>
      <c r="AJ13" s="16">
        <v>264</v>
      </c>
      <c r="AK13" s="16">
        <v>160</v>
      </c>
      <c r="AL13" s="16">
        <v>104</v>
      </c>
      <c r="AM13" s="16">
        <v>207</v>
      </c>
      <c r="AN13" s="16">
        <v>121</v>
      </c>
      <c r="AO13" s="16">
        <v>86</v>
      </c>
      <c r="AP13" s="16">
        <v>261</v>
      </c>
      <c r="AQ13" s="16">
        <v>148</v>
      </c>
      <c r="AR13" s="16">
        <v>113</v>
      </c>
      <c r="AS13" s="16">
        <v>230</v>
      </c>
      <c r="AT13" s="16">
        <v>142</v>
      </c>
      <c r="AU13" s="16">
        <v>88</v>
      </c>
    </row>
    <row r="14" spans="2:47" x14ac:dyDescent="0.25">
      <c r="B14" s="15" t="s">
        <v>199</v>
      </c>
      <c r="C14" s="16">
        <v>152</v>
      </c>
      <c r="D14" s="16">
        <v>40</v>
      </c>
      <c r="E14" s="16">
        <v>112</v>
      </c>
      <c r="F14" s="16">
        <v>145</v>
      </c>
      <c r="G14" s="16">
        <v>42</v>
      </c>
      <c r="H14" s="16">
        <v>103</v>
      </c>
      <c r="I14" s="16">
        <v>196</v>
      </c>
      <c r="J14" s="16">
        <v>42</v>
      </c>
      <c r="K14" s="16">
        <v>154</v>
      </c>
      <c r="L14" s="16">
        <v>176</v>
      </c>
      <c r="M14" s="16">
        <v>36</v>
      </c>
      <c r="N14" s="16">
        <v>140</v>
      </c>
      <c r="O14" s="16">
        <v>199</v>
      </c>
      <c r="P14" s="16">
        <v>58</v>
      </c>
      <c r="Q14" s="16">
        <v>141</v>
      </c>
      <c r="R14" s="16">
        <v>147</v>
      </c>
      <c r="S14" s="16">
        <v>41</v>
      </c>
      <c r="T14" s="16">
        <v>106</v>
      </c>
      <c r="U14" s="16">
        <v>191</v>
      </c>
      <c r="V14" s="16">
        <v>38</v>
      </c>
      <c r="W14" s="16">
        <v>153</v>
      </c>
      <c r="X14" s="16">
        <v>187</v>
      </c>
      <c r="Y14" s="16">
        <v>36</v>
      </c>
      <c r="Z14" s="16">
        <v>151</v>
      </c>
      <c r="AA14" s="16">
        <v>152</v>
      </c>
      <c r="AB14" s="16">
        <v>52</v>
      </c>
      <c r="AC14" s="16">
        <v>100</v>
      </c>
      <c r="AD14" s="16">
        <v>177</v>
      </c>
      <c r="AE14" s="16">
        <v>43</v>
      </c>
      <c r="AF14" s="16">
        <v>134</v>
      </c>
      <c r="AG14" s="16">
        <v>191</v>
      </c>
      <c r="AH14" s="16">
        <v>46</v>
      </c>
      <c r="AI14" s="16">
        <v>145</v>
      </c>
      <c r="AJ14" s="16">
        <v>188</v>
      </c>
      <c r="AK14" s="16">
        <v>45</v>
      </c>
      <c r="AL14" s="16">
        <v>143</v>
      </c>
      <c r="AM14" s="16">
        <v>190</v>
      </c>
      <c r="AN14" s="16">
        <v>45</v>
      </c>
      <c r="AO14" s="16">
        <v>145</v>
      </c>
      <c r="AP14" s="16">
        <v>202</v>
      </c>
      <c r="AQ14" s="16">
        <v>45</v>
      </c>
      <c r="AR14" s="16">
        <v>157</v>
      </c>
      <c r="AS14" s="16">
        <v>207</v>
      </c>
      <c r="AT14" s="16">
        <v>53</v>
      </c>
      <c r="AU14" s="16">
        <v>154</v>
      </c>
    </row>
    <row r="15" spans="2:47" x14ac:dyDescent="0.25">
      <c r="B15" s="15" t="s">
        <v>200</v>
      </c>
      <c r="C15" s="16">
        <v>94</v>
      </c>
      <c r="D15" s="16">
        <v>20</v>
      </c>
      <c r="E15" s="16">
        <v>74</v>
      </c>
      <c r="F15" s="16">
        <v>108</v>
      </c>
      <c r="G15" s="16">
        <v>23</v>
      </c>
      <c r="H15" s="16">
        <v>85</v>
      </c>
      <c r="I15" s="16">
        <v>108</v>
      </c>
      <c r="J15" s="16">
        <v>22</v>
      </c>
      <c r="K15" s="16">
        <v>86</v>
      </c>
      <c r="L15" s="16">
        <v>90</v>
      </c>
      <c r="M15" s="16">
        <v>20</v>
      </c>
      <c r="N15" s="16">
        <v>70</v>
      </c>
      <c r="O15" s="16">
        <v>113</v>
      </c>
      <c r="P15" s="16">
        <v>24</v>
      </c>
      <c r="Q15" s="16">
        <v>89</v>
      </c>
      <c r="R15" s="16">
        <v>93</v>
      </c>
      <c r="S15" s="16">
        <v>16</v>
      </c>
      <c r="T15" s="16">
        <v>77</v>
      </c>
      <c r="U15" s="16">
        <v>122</v>
      </c>
      <c r="V15" s="16">
        <v>23</v>
      </c>
      <c r="W15" s="16">
        <v>99</v>
      </c>
      <c r="X15" s="16">
        <v>101</v>
      </c>
      <c r="Y15" s="16">
        <v>21</v>
      </c>
      <c r="Z15" s="16">
        <v>80</v>
      </c>
      <c r="AA15" s="16">
        <v>114</v>
      </c>
      <c r="AB15" s="16">
        <v>27</v>
      </c>
      <c r="AC15" s="16">
        <v>87</v>
      </c>
      <c r="AD15" s="16">
        <v>127</v>
      </c>
      <c r="AE15" s="16">
        <v>33</v>
      </c>
      <c r="AF15" s="16">
        <v>94</v>
      </c>
      <c r="AG15" s="16">
        <v>94</v>
      </c>
      <c r="AH15" s="16">
        <v>22</v>
      </c>
      <c r="AI15" s="16">
        <v>72</v>
      </c>
      <c r="AJ15" s="16">
        <v>118</v>
      </c>
      <c r="AK15" s="16">
        <v>22</v>
      </c>
      <c r="AL15" s="16">
        <v>96</v>
      </c>
      <c r="AM15" s="16">
        <v>105</v>
      </c>
      <c r="AN15" s="16">
        <v>19</v>
      </c>
      <c r="AO15" s="16">
        <v>86</v>
      </c>
      <c r="AP15" s="16">
        <v>147</v>
      </c>
      <c r="AQ15" s="16">
        <v>27</v>
      </c>
      <c r="AR15" s="16">
        <v>120</v>
      </c>
      <c r="AS15" s="16">
        <v>115</v>
      </c>
      <c r="AT15" s="16">
        <v>24</v>
      </c>
      <c r="AU15" s="16">
        <v>91</v>
      </c>
    </row>
    <row r="16" spans="2:47" x14ac:dyDescent="0.25">
      <c r="B16" s="15" t="s">
        <v>201</v>
      </c>
      <c r="C16" s="16">
        <v>41</v>
      </c>
      <c r="D16" s="16">
        <v>24</v>
      </c>
      <c r="E16" s="16">
        <v>17</v>
      </c>
      <c r="F16" s="16">
        <v>54</v>
      </c>
      <c r="G16" s="16">
        <v>23</v>
      </c>
      <c r="H16" s="16">
        <v>31</v>
      </c>
      <c r="I16" s="16">
        <v>52</v>
      </c>
      <c r="J16" s="16">
        <v>23</v>
      </c>
      <c r="K16" s="16">
        <v>29</v>
      </c>
      <c r="L16" s="16">
        <v>40</v>
      </c>
      <c r="M16" s="16">
        <v>18</v>
      </c>
      <c r="N16" s="16">
        <v>22</v>
      </c>
      <c r="O16" s="16">
        <v>53</v>
      </c>
      <c r="P16" s="16">
        <v>18</v>
      </c>
      <c r="Q16" s="16">
        <v>35</v>
      </c>
      <c r="R16" s="16">
        <v>50</v>
      </c>
      <c r="S16" s="16">
        <v>16</v>
      </c>
      <c r="T16" s="16">
        <v>34</v>
      </c>
      <c r="U16" s="16">
        <v>47</v>
      </c>
      <c r="V16" s="16">
        <v>23</v>
      </c>
      <c r="W16" s="16">
        <v>24</v>
      </c>
      <c r="X16" s="16">
        <v>55</v>
      </c>
      <c r="Y16" s="16">
        <v>21</v>
      </c>
      <c r="Z16" s="16">
        <v>34</v>
      </c>
      <c r="AA16" s="16">
        <v>58</v>
      </c>
      <c r="AB16" s="16">
        <v>25</v>
      </c>
      <c r="AC16" s="16">
        <v>33</v>
      </c>
      <c r="AD16" s="16">
        <v>54</v>
      </c>
      <c r="AE16" s="16">
        <v>24</v>
      </c>
      <c r="AF16" s="16">
        <v>30</v>
      </c>
      <c r="AG16" s="16">
        <v>49</v>
      </c>
      <c r="AH16" s="16">
        <v>23</v>
      </c>
      <c r="AI16" s="16">
        <v>26</v>
      </c>
      <c r="AJ16" s="16">
        <v>34</v>
      </c>
      <c r="AK16" s="16">
        <v>13</v>
      </c>
      <c r="AL16" s="16">
        <v>21</v>
      </c>
      <c r="AM16" s="16">
        <v>59</v>
      </c>
      <c r="AN16" s="16">
        <v>22</v>
      </c>
      <c r="AO16" s="16">
        <v>37</v>
      </c>
      <c r="AP16" s="16">
        <v>42</v>
      </c>
      <c r="AQ16" s="16">
        <v>15</v>
      </c>
      <c r="AR16" s="16">
        <v>27</v>
      </c>
      <c r="AS16" s="16">
        <v>35</v>
      </c>
      <c r="AT16" s="16">
        <v>15</v>
      </c>
      <c r="AU16" s="16">
        <v>20</v>
      </c>
    </row>
    <row r="17" spans="2:47" x14ac:dyDescent="0.25">
      <c r="B17" s="15" t="s">
        <v>202</v>
      </c>
      <c r="C17" s="16">
        <v>12</v>
      </c>
      <c r="D17" s="16">
        <v>5</v>
      </c>
      <c r="E17" s="16">
        <v>7</v>
      </c>
      <c r="F17" s="16">
        <v>0</v>
      </c>
      <c r="G17" s="16">
        <v>0</v>
      </c>
      <c r="H17" s="16">
        <v>0</v>
      </c>
      <c r="I17" s="16">
        <v>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6">
        <v>0</v>
      </c>
      <c r="AN17" s="16">
        <v>0</v>
      </c>
      <c r="AO17" s="16">
        <v>0</v>
      </c>
      <c r="AP17" s="16">
        <v>0</v>
      </c>
      <c r="AQ17" s="16">
        <v>0</v>
      </c>
      <c r="AR17" s="16">
        <v>0</v>
      </c>
      <c r="AS17" s="16">
        <v>0</v>
      </c>
      <c r="AT17" s="16">
        <v>0</v>
      </c>
      <c r="AU17" s="16">
        <v>0</v>
      </c>
    </row>
    <row r="18" spans="2:47" x14ac:dyDescent="0.25">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2:47" ht="13" x14ac:dyDescent="0.25">
      <c r="B19" s="21" t="s">
        <v>203</v>
      </c>
      <c r="C19" s="22">
        <v>99</v>
      </c>
      <c r="D19" s="22">
        <v>14</v>
      </c>
      <c r="E19" s="22">
        <v>85</v>
      </c>
      <c r="F19" s="22">
        <v>112</v>
      </c>
      <c r="G19" s="22">
        <v>13</v>
      </c>
      <c r="H19" s="22">
        <v>99</v>
      </c>
      <c r="I19" s="22">
        <v>103</v>
      </c>
      <c r="J19" s="22">
        <v>14</v>
      </c>
      <c r="K19" s="22">
        <v>89</v>
      </c>
      <c r="L19" s="22">
        <v>126</v>
      </c>
      <c r="M19" s="22">
        <v>16</v>
      </c>
      <c r="N19" s="22">
        <v>110</v>
      </c>
      <c r="O19" s="22">
        <v>152</v>
      </c>
      <c r="P19" s="22">
        <v>22</v>
      </c>
      <c r="Q19" s="22">
        <v>130</v>
      </c>
      <c r="R19" s="22">
        <v>169</v>
      </c>
      <c r="S19" s="22">
        <v>23</v>
      </c>
      <c r="T19" s="22">
        <v>146</v>
      </c>
      <c r="U19" s="22">
        <v>181</v>
      </c>
      <c r="V19" s="22">
        <v>30</v>
      </c>
      <c r="W19" s="22">
        <v>151</v>
      </c>
      <c r="X19" s="22">
        <v>191</v>
      </c>
      <c r="Y19" s="22">
        <v>35</v>
      </c>
      <c r="Z19" s="22">
        <v>156</v>
      </c>
      <c r="AA19" s="22">
        <v>168</v>
      </c>
      <c r="AB19" s="22">
        <v>38</v>
      </c>
      <c r="AC19" s="22">
        <v>130</v>
      </c>
      <c r="AD19" s="22">
        <v>214</v>
      </c>
      <c r="AE19" s="22">
        <v>33</v>
      </c>
      <c r="AF19" s="22">
        <v>181</v>
      </c>
      <c r="AG19" s="22">
        <v>173</v>
      </c>
      <c r="AH19" s="22">
        <v>35</v>
      </c>
      <c r="AI19" s="22">
        <v>138</v>
      </c>
      <c r="AJ19" s="22">
        <v>188</v>
      </c>
      <c r="AK19" s="22">
        <v>41</v>
      </c>
      <c r="AL19" s="22">
        <v>147</v>
      </c>
      <c r="AM19" s="22">
        <v>195</v>
      </c>
      <c r="AN19" s="22">
        <v>43</v>
      </c>
      <c r="AO19" s="22">
        <v>152</v>
      </c>
      <c r="AP19" s="22">
        <v>173</v>
      </c>
      <c r="AQ19" s="22">
        <v>28</v>
      </c>
      <c r="AR19" s="22">
        <v>145</v>
      </c>
      <c r="AS19" s="22">
        <v>151</v>
      </c>
      <c r="AT19" s="22">
        <v>24</v>
      </c>
      <c r="AU19" s="22">
        <v>127</v>
      </c>
    </row>
    <row r="20" spans="2:47" x14ac:dyDescent="0.25">
      <c r="B20" s="15" t="s">
        <v>204</v>
      </c>
      <c r="C20" s="16" t="s">
        <v>42</v>
      </c>
      <c r="D20" s="16" t="s">
        <v>42</v>
      </c>
      <c r="E20" s="16" t="s">
        <v>42</v>
      </c>
      <c r="F20" s="16" t="s">
        <v>42</v>
      </c>
      <c r="G20" s="16" t="s">
        <v>42</v>
      </c>
      <c r="H20" s="16" t="s">
        <v>42</v>
      </c>
      <c r="I20" s="16">
        <v>25</v>
      </c>
      <c r="J20" s="16">
        <v>5</v>
      </c>
      <c r="K20" s="16">
        <v>20</v>
      </c>
      <c r="L20" s="16">
        <v>27</v>
      </c>
      <c r="M20" s="16">
        <v>4</v>
      </c>
      <c r="N20" s="16">
        <v>23</v>
      </c>
      <c r="O20" s="16">
        <v>23</v>
      </c>
      <c r="P20" s="16">
        <v>2</v>
      </c>
      <c r="Q20" s="16">
        <v>21</v>
      </c>
      <c r="R20" s="16">
        <v>35</v>
      </c>
      <c r="S20" s="16">
        <v>5</v>
      </c>
      <c r="T20" s="16">
        <v>30</v>
      </c>
      <c r="U20" s="16">
        <v>36</v>
      </c>
      <c r="V20" s="16">
        <v>5</v>
      </c>
      <c r="W20" s="16">
        <v>31</v>
      </c>
      <c r="X20" s="16">
        <v>33</v>
      </c>
      <c r="Y20" s="16">
        <v>8</v>
      </c>
      <c r="Z20" s="16">
        <v>25</v>
      </c>
      <c r="AA20" s="16">
        <v>28</v>
      </c>
      <c r="AB20" s="16">
        <v>5</v>
      </c>
      <c r="AC20" s="16">
        <v>23</v>
      </c>
      <c r="AD20" s="16">
        <v>40</v>
      </c>
      <c r="AE20" s="16">
        <v>6</v>
      </c>
      <c r="AF20" s="16">
        <v>34</v>
      </c>
      <c r="AG20" s="16">
        <v>37</v>
      </c>
      <c r="AH20" s="16">
        <v>9</v>
      </c>
      <c r="AI20" s="16">
        <v>28</v>
      </c>
      <c r="AJ20" s="16">
        <v>45</v>
      </c>
      <c r="AK20" s="16">
        <v>5</v>
      </c>
      <c r="AL20" s="16">
        <v>40</v>
      </c>
      <c r="AM20" s="16">
        <v>37</v>
      </c>
      <c r="AN20" s="16">
        <v>6</v>
      </c>
      <c r="AO20" s="16">
        <v>31</v>
      </c>
      <c r="AP20" s="16">
        <v>42</v>
      </c>
      <c r="AQ20" s="16">
        <v>3</v>
      </c>
      <c r="AR20" s="16">
        <v>39</v>
      </c>
      <c r="AS20" s="16">
        <v>31</v>
      </c>
      <c r="AT20" s="16">
        <v>3</v>
      </c>
      <c r="AU20" s="16">
        <v>28</v>
      </c>
    </row>
    <row r="21" spans="2:47" x14ac:dyDescent="0.25">
      <c r="B21" s="15" t="s">
        <v>205</v>
      </c>
      <c r="C21" s="16" t="s">
        <v>42</v>
      </c>
      <c r="D21" s="16" t="s">
        <v>42</v>
      </c>
      <c r="E21" s="16" t="s">
        <v>42</v>
      </c>
      <c r="F21" s="16" t="s">
        <v>42</v>
      </c>
      <c r="G21" s="16" t="s">
        <v>42</v>
      </c>
      <c r="H21" s="16" t="s">
        <v>42</v>
      </c>
      <c r="I21" s="16">
        <v>28</v>
      </c>
      <c r="J21" s="16">
        <v>0</v>
      </c>
      <c r="K21" s="16">
        <v>28</v>
      </c>
      <c r="L21" s="16">
        <v>17</v>
      </c>
      <c r="M21" s="16">
        <v>1</v>
      </c>
      <c r="N21" s="16">
        <v>16</v>
      </c>
      <c r="O21" s="16">
        <v>28</v>
      </c>
      <c r="P21" s="16">
        <v>0</v>
      </c>
      <c r="Q21" s="16">
        <v>28</v>
      </c>
      <c r="R21" s="16">
        <v>19</v>
      </c>
      <c r="S21" s="16">
        <v>1</v>
      </c>
      <c r="T21" s="16">
        <v>18</v>
      </c>
      <c r="U21" s="16">
        <v>27</v>
      </c>
      <c r="V21" s="16">
        <v>3</v>
      </c>
      <c r="W21" s="16">
        <v>24</v>
      </c>
      <c r="X21" s="16">
        <v>27</v>
      </c>
      <c r="Y21" s="16">
        <v>4</v>
      </c>
      <c r="Z21" s="16">
        <v>23</v>
      </c>
      <c r="AA21" s="16">
        <v>20</v>
      </c>
      <c r="AB21" s="16">
        <v>3</v>
      </c>
      <c r="AC21" s="16">
        <v>17</v>
      </c>
      <c r="AD21" s="16">
        <v>27</v>
      </c>
      <c r="AE21" s="16">
        <v>5</v>
      </c>
      <c r="AF21" s="16">
        <v>22</v>
      </c>
      <c r="AG21" s="16">
        <v>23</v>
      </c>
      <c r="AH21" s="16">
        <v>1</v>
      </c>
      <c r="AI21" s="16">
        <v>22</v>
      </c>
      <c r="AJ21" s="16">
        <v>20</v>
      </c>
      <c r="AK21" s="16">
        <v>1</v>
      </c>
      <c r="AL21" s="16">
        <v>19</v>
      </c>
      <c r="AM21" s="16">
        <v>23</v>
      </c>
      <c r="AN21" s="16">
        <v>1</v>
      </c>
      <c r="AO21" s="16">
        <v>22</v>
      </c>
      <c r="AP21" s="16">
        <v>20</v>
      </c>
      <c r="AQ21" s="16">
        <v>2</v>
      </c>
      <c r="AR21" s="16">
        <v>18</v>
      </c>
      <c r="AS21" s="16">
        <v>18</v>
      </c>
      <c r="AT21" s="16">
        <v>4</v>
      </c>
      <c r="AU21" s="16">
        <v>14</v>
      </c>
    </row>
    <row r="22" spans="2:47" x14ac:dyDescent="0.25">
      <c r="B22" s="15" t="s">
        <v>206</v>
      </c>
      <c r="C22" s="16" t="s">
        <v>42</v>
      </c>
      <c r="D22" s="16" t="s">
        <v>42</v>
      </c>
      <c r="E22" s="16" t="s">
        <v>42</v>
      </c>
      <c r="F22" s="16" t="s">
        <v>42</v>
      </c>
      <c r="G22" s="16" t="s">
        <v>42</v>
      </c>
      <c r="H22" s="16" t="s">
        <v>42</v>
      </c>
      <c r="I22" s="16">
        <v>38</v>
      </c>
      <c r="J22" s="16">
        <v>5</v>
      </c>
      <c r="K22" s="16">
        <v>33</v>
      </c>
      <c r="L22" s="16">
        <v>63</v>
      </c>
      <c r="M22" s="16">
        <v>8</v>
      </c>
      <c r="N22" s="16">
        <v>55</v>
      </c>
      <c r="O22" s="16">
        <v>60</v>
      </c>
      <c r="P22" s="16">
        <v>9</v>
      </c>
      <c r="Q22" s="16">
        <v>51</v>
      </c>
      <c r="R22" s="16">
        <v>85</v>
      </c>
      <c r="S22" s="16">
        <v>10</v>
      </c>
      <c r="T22" s="16">
        <v>75</v>
      </c>
      <c r="U22" s="16">
        <v>91</v>
      </c>
      <c r="V22" s="16">
        <v>18</v>
      </c>
      <c r="W22" s="16">
        <v>73</v>
      </c>
      <c r="X22" s="16">
        <v>87</v>
      </c>
      <c r="Y22" s="16">
        <v>10</v>
      </c>
      <c r="Z22" s="16">
        <v>77</v>
      </c>
      <c r="AA22" s="16">
        <v>92</v>
      </c>
      <c r="AB22" s="16">
        <v>14</v>
      </c>
      <c r="AC22" s="16">
        <v>78</v>
      </c>
      <c r="AD22" s="16">
        <v>102</v>
      </c>
      <c r="AE22" s="16">
        <v>13</v>
      </c>
      <c r="AF22" s="16">
        <v>89</v>
      </c>
      <c r="AG22" s="16">
        <v>88</v>
      </c>
      <c r="AH22" s="16">
        <v>17</v>
      </c>
      <c r="AI22" s="16">
        <v>71</v>
      </c>
      <c r="AJ22" s="16">
        <v>98</v>
      </c>
      <c r="AK22" s="16">
        <v>26</v>
      </c>
      <c r="AL22" s="16">
        <v>72</v>
      </c>
      <c r="AM22" s="16">
        <v>91</v>
      </c>
      <c r="AN22" s="16">
        <v>25</v>
      </c>
      <c r="AO22" s="16">
        <v>66</v>
      </c>
      <c r="AP22" s="16">
        <v>88</v>
      </c>
      <c r="AQ22" s="16">
        <v>21</v>
      </c>
      <c r="AR22" s="16">
        <v>67</v>
      </c>
      <c r="AS22" s="16">
        <v>83</v>
      </c>
      <c r="AT22" s="16">
        <v>12</v>
      </c>
      <c r="AU22" s="16">
        <v>71</v>
      </c>
    </row>
    <row r="23" spans="2:47" x14ac:dyDescent="0.25">
      <c r="B23" s="15" t="s">
        <v>207</v>
      </c>
      <c r="C23" s="16" t="s">
        <v>42</v>
      </c>
      <c r="D23" s="16" t="s">
        <v>42</v>
      </c>
      <c r="E23" s="16" t="s">
        <v>42</v>
      </c>
      <c r="F23" s="16" t="s">
        <v>42</v>
      </c>
      <c r="G23" s="16" t="s">
        <v>42</v>
      </c>
      <c r="H23" s="16" t="s">
        <v>42</v>
      </c>
      <c r="I23" s="16">
        <v>11</v>
      </c>
      <c r="J23" s="16">
        <v>3</v>
      </c>
      <c r="K23" s="16">
        <v>8</v>
      </c>
      <c r="L23" s="16">
        <v>11</v>
      </c>
      <c r="M23" s="16">
        <v>2</v>
      </c>
      <c r="N23" s="16">
        <v>9</v>
      </c>
      <c r="O23" s="16">
        <v>23</v>
      </c>
      <c r="P23" s="16">
        <v>6</v>
      </c>
      <c r="Q23" s="16">
        <v>17</v>
      </c>
      <c r="R23" s="16">
        <v>22</v>
      </c>
      <c r="S23" s="16">
        <v>6</v>
      </c>
      <c r="T23" s="16">
        <v>16</v>
      </c>
      <c r="U23" s="16">
        <v>24</v>
      </c>
      <c r="V23" s="16">
        <v>4</v>
      </c>
      <c r="W23" s="16">
        <v>20</v>
      </c>
      <c r="X23" s="16">
        <v>34</v>
      </c>
      <c r="Y23" s="16">
        <v>7</v>
      </c>
      <c r="Z23" s="16">
        <v>27</v>
      </c>
      <c r="AA23" s="16">
        <v>19</v>
      </c>
      <c r="AB23" s="16">
        <v>12</v>
      </c>
      <c r="AC23" s="16">
        <v>7</v>
      </c>
      <c r="AD23" s="16">
        <v>27</v>
      </c>
      <c r="AE23" s="16">
        <v>7</v>
      </c>
      <c r="AF23" s="16">
        <v>20</v>
      </c>
      <c r="AG23" s="16">
        <v>5</v>
      </c>
      <c r="AH23" s="16">
        <v>1</v>
      </c>
      <c r="AI23" s="16">
        <v>4</v>
      </c>
      <c r="AJ23" s="16">
        <v>13</v>
      </c>
      <c r="AK23" s="16">
        <v>4</v>
      </c>
      <c r="AL23" s="16">
        <v>9</v>
      </c>
      <c r="AM23" s="16">
        <v>19</v>
      </c>
      <c r="AN23" s="16">
        <v>7</v>
      </c>
      <c r="AO23" s="16">
        <v>12</v>
      </c>
      <c r="AP23" s="16">
        <v>8</v>
      </c>
      <c r="AQ23" s="16">
        <v>0</v>
      </c>
      <c r="AR23" s="16">
        <v>8</v>
      </c>
      <c r="AS23" s="16">
        <v>9</v>
      </c>
      <c r="AT23" s="16">
        <v>3</v>
      </c>
      <c r="AU23" s="16">
        <v>6</v>
      </c>
    </row>
    <row r="24" spans="2:47" x14ac:dyDescent="0.25">
      <c r="B24" s="15" t="s">
        <v>208</v>
      </c>
      <c r="C24" s="16" t="s">
        <v>42</v>
      </c>
      <c r="D24" s="16" t="s">
        <v>42</v>
      </c>
      <c r="E24" s="16" t="s">
        <v>42</v>
      </c>
      <c r="F24" s="16" t="s">
        <v>42</v>
      </c>
      <c r="G24" s="16" t="s">
        <v>42</v>
      </c>
      <c r="H24" s="16" t="s">
        <v>42</v>
      </c>
      <c r="I24" s="16">
        <v>1</v>
      </c>
      <c r="J24" s="16">
        <v>1</v>
      </c>
      <c r="K24" s="16">
        <v>0</v>
      </c>
      <c r="L24" s="16">
        <v>8</v>
      </c>
      <c r="M24" s="16">
        <v>1</v>
      </c>
      <c r="N24" s="16">
        <v>7</v>
      </c>
      <c r="O24" s="16">
        <v>18</v>
      </c>
      <c r="P24" s="16">
        <v>5</v>
      </c>
      <c r="Q24" s="16">
        <v>13</v>
      </c>
      <c r="R24" s="16">
        <v>8</v>
      </c>
      <c r="S24" s="16">
        <v>1</v>
      </c>
      <c r="T24" s="16">
        <v>7</v>
      </c>
      <c r="U24" s="16">
        <v>3</v>
      </c>
      <c r="V24" s="16">
        <v>0</v>
      </c>
      <c r="W24" s="16">
        <v>3</v>
      </c>
      <c r="X24" s="16">
        <v>10</v>
      </c>
      <c r="Y24" s="16">
        <v>6</v>
      </c>
      <c r="Z24" s="16">
        <v>4</v>
      </c>
      <c r="AA24" s="16">
        <v>9</v>
      </c>
      <c r="AB24" s="16">
        <v>4</v>
      </c>
      <c r="AC24" s="16">
        <v>5</v>
      </c>
      <c r="AD24" s="16">
        <v>18</v>
      </c>
      <c r="AE24" s="16">
        <v>2</v>
      </c>
      <c r="AF24" s="16">
        <v>16</v>
      </c>
      <c r="AG24" s="16">
        <v>20</v>
      </c>
      <c r="AH24" s="16">
        <v>7</v>
      </c>
      <c r="AI24" s="16">
        <v>13</v>
      </c>
      <c r="AJ24" s="16">
        <v>12</v>
      </c>
      <c r="AK24" s="16">
        <v>5</v>
      </c>
      <c r="AL24" s="16">
        <v>7</v>
      </c>
      <c r="AM24" s="16">
        <v>25</v>
      </c>
      <c r="AN24" s="16">
        <v>4</v>
      </c>
      <c r="AO24" s="16">
        <v>21</v>
      </c>
      <c r="AP24" s="16">
        <v>15</v>
      </c>
      <c r="AQ24" s="16">
        <v>2</v>
      </c>
      <c r="AR24" s="16">
        <v>13</v>
      </c>
      <c r="AS24" s="16">
        <v>10</v>
      </c>
      <c r="AT24" s="16">
        <v>2</v>
      </c>
      <c r="AU24" s="16">
        <v>8</v>
      </c>
    </row>
    <row r="25" spans="2:47" x14ac:dyDescent="0.25">
      <c r="B25" s="15" t="s">
        <v>209</v>
      </c>
      <c r="C25" s="16">
        <v>99</v>
      </c>
      <c r="D25" s="16">
        <v>14</v>
      </c>
      <c r="E25" s="16">
        <v>85</v>
      </c>
      <c r="F25" s="16">
        <v>112</v>
      </c>
      <c r="G25" s="16">
        <v>13</v>
      </c>
      <c r="H25" s="16">
        <v>99</v>
      </c>
      <c r="I25" s="16">
        <v>0</v>
      </c>
      <c r="J25" s="16">
        <v>0</v>
      </c>
      <c r="K25" s="16">
        <v>0</v>
      </c>
      <c r="L25" s="16">
        <v>0</v>
      </c>
      <c r="M25" s="16">
        <v>0</v>
      </c>
      <c r="N25" s="16">
        <v>0</v>
      </c>
      <c r="O25" s="16">
        <v>0</v>
      </c>
      <c r="P25" s="16">
        <v>0</v>
      </c>
      <c r="Q25" s="16">
        <v>0</v>
      </c>
      <c r="R25" s="16">
        <v>0</v>
      </c>
      <c r="S25" s="16">
        <v>0</v>
      </c>
      <c r="T25" s="16">
        <v>0</v>
      </c>
      <c r="U25" s="16">
        <v>0</v>
      </c>
      <c r="V25" s="16">
        <v>0</v>
      </c>
      <c r="W25" s="16">
        <v>0</v>
      </c>
      <c r="X25" s="16">
        <v>0</v>
      </c>
      <c r="Y25" s="16">
        <v>0</v>
      </c>
      <c r="Z25" s="16">
        <v>0</v>
      </c>
      <c r="AA25" s="16">
        <v>0</v>
      </c>
      <c r="AB25" s="16">
        <v>0</v>
      </c>
      <c r="AC25" s="16">
        <v>0</v>
      </c>
      <c r="AD25" s="16">
        <v>0</v>
      </c>
      <c r="AE25" s="16">
        <v>0</v>
      </c>
      <c r="AF25" s="16">
        <v>0</v>
      </c>
      <c r="AG25" s="16">
        <v>0</v>
      </c>
      <c r="AH25" s="16">
        <v>0</v>
      </c>
      <c r="AI25" s="16">
        <v>0</v>
      </c>
      <c r="AJ25" s="16">
        <v>0</v>
      </c>
      <c r="AK25" s="16">
        <v>0</v>
      </c>
      <c r="AL25" s="16">
        <v>0</v>
      </c>
      <c r="AM25" s="16">
        <v>0</v>
      </c>
      <c r="AN25" s="16">
        <v>0</v>
      </c>
      <c r="AO25" s="16">
        <v>0</v>
      </c>
      <c r="AP25" s="16">
        <v>0</v>
      </c>
      <c r="AQ25" s="16">
        <v>0</v>
      </c>
      <c r="AR25" s="16">
        <v>0</v>
      </c>
      <c r="AS25" s="16">
        <v>0</v>
      </c>
      <c r="AT25" s="16">
        <v>0</v>
      </c>
      <c r="AU25" s="16">
        <v>0</v>
      </c>
    </row>
    <row r="26" spans="2:47" x14ac:dyDescent="0.25">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row>
    <row r="27" spans="2:47" ht="13" x14ac:dyDescent="0.25">
      <c r="B27" s="21" t="s">
        <v>210</v>
      </c>
      <c r="C27" s="22">
        <v>191</v>
      </c>
      <c r="D27" s="22">
        <v>33</v>
      </c>
      <c r="E27" s="22">
        <v>158</v>
      </c>
      <c r="F27" s="22">
        <v>147</v>
      </c>
      <c r="G27" s="22">
        <v>29</v>
      </c>
      <c r="H27" s="22">
        <v>118</v>
      </c>
      <c r="I27" s="22">
        <v>177</v>
      </c>
      <c r="J27" s="22">
        <v>33</v>
      </c>
      <c r="K27" s="22">
        <v>144</v>
      </c>
      <c r="L27" s="22">
        <v>165</v>
      </c>
      <c r="M27" s="22">
        <v>23</v>
      </c>
      <c r="N27" s="22">
        <v>142</v>
      </c>
      <c r="O27" s="22">
        <v>196</v>
      </c>
      <c r="P27" s="22">
        <v>31</v>
      </c>
      <c r="Q27" s="22">
        <v>165</v>
      </c>
      <c r="R27" s="22">
        <v>193</v>
      </c>
      <c r="S27" s="22">
        <v>33</v>
      </c>
      <c r="T27" s="22">
        <v>160</v>
      </c>
      <c r="U27" s="22">
        <v>204</v>
      </c>
      <c r="V27" s="22">
        <v>38</v>
      </c>
      <c r="W27" s="22">
        <v>166</v>
      </c>
      <c r="X27" s="22">
        <v>190</v>
      </c>
      <c r="Y27" s="22">
        <v>37</v>
      </c>
      <c r="Z27" s="22">
        <v>153</v>
      </c>
      <c r="AA27" s="22">
        <v>222</v>
      </c>
      <c r="AB27" s="22">
        <v>37</v>
      </c>
      <c r="AC27" s="22">
        <v>185</v>
      </c>
      <c r="AD27" s="22">
        <v>200</v>
      </c>
      <c r="AE27" s="22">
        <v>37</v>
      </c>
      <c r="AF27" s="22">
        <v>163</v>
      </c>
      <c r="AG27" s="22">
        <v>213</v>
      </c>
      <c r="AH27" s="22">
        <v>51</v>
      </c>
      <c r="AI27" s="22">
        <v>162</v>
      </c>
      <c r="AJ27" s="22">
        <v>212</v>
      </c>
      <c r="AK27" s="22">
        <v>47</v>
      </c>
      <c r="AL27" s="22">
        <v>165</v>
      </c>
      <c r="AM27" s="22">
        <v>194</v>
      </c>
      <c r="AN27" s="22">
        <v>32</v>
      </c>
      <c r="AO27" s="22">
        <v>162</v>
      </c>
      <c r="AP27" s="22">
        <v>189</v>
      </c>
      <c r="AQ27" s="22">
        <v>33</v>
      </c>
      <c r="AR27" s="22">
        <v>156</v>
      </c>
      <c r="AS27" s="22">
        <v>276</v>
      </c>
      <c r="AT27" s="22">
        <v>63</v>
      </c>
      <c r="AU27" s="22">
        <v>213</v>
      </c>
    </row>
    <row r="28" spans="2:47" x14ac:dyDescent="0.25">
      <c r="B28" s="15" t="s">
        <v>211</v>
      </c>
      <c r="C28" s="16" t="s">
        <v>42</v>
      </c>
      <c r="D28" s="16" t="s">
        <v>42</v>
      </c>
      <c r="E28" s="16" t="s">
        <v>42</v>
      </c>
      <c r="F28" s="16" t="s">
        <v>42</v>
      </c>
      <c r="G28" s="16" t="s">
        <v>42</v>
      </c>
      <c r="H28" s="16" t="s">
        <v>42</v>
      </c>
      <c r="I28" s="16">
        <v>42</v>
      </c>
      <c r="J28" s="16">
        <v>8</v>
      </c>
      <c r="K28" s="16">
        <v>34</v>
      </c>
      <c r="L28" s="16">
        <v>38</v>
      </c>
      <c r="M28" s="16">
        <v>1</v>
      </c>
      <c r="N28" s="16">
        <v>37</v>
      </c>
      <c r="O28" s="16">
        <v>46</v>
      </c>
      <c r="P28" s="16">
        <v>5</v>
      </c>
      <c r="Q28" s="16">
        <v>41</v>
      </c>
      <c r="R28" s="16">
        <v>44</v>
      </c>
      <c r="S28" s="16">
        <v>3</v>
      </c>
      <c r="T28" s="16">
        <v>41</v>
      </c>
      <c r="U28" s="16">
        <v>36</v>
      </c>
      <c r="V28" s="16">
        <v>12</v>
      </c>
      <c r="W28" s="16">
        <v>24</v>
      </c>
      <c r="X28" s="16">
        <v>41</v>
      </c>
      <c r="Y28" s="16">
        <v>8</v>
      </c>
      <c r="Z28" s="16">
        <v>33</v>
      </c>
      <c r="AA28" s="16">
        <v>55</v>
      </c>
      <c r="AB28" s="16">
        <v>10</v>
      </c>
      <c r="AC28" s="16">
        <v>45</v>
      </c>
      <c r="AD28" s="16">
        <v>47</v>
      </c>
      <c r="AE28" s="16">
        <v>8</v>
      </c>
      <c r="AF28" s="16">
        <v>39</v>
      </c>
      <c r="AG28" s="16">
        <v>61</v>
      </c>
      <c r="AH28" s="16">
        <v>9</v>
      </c>
      <c r="AI28" s="16">
        <v>52</v>
      </c>
      <c r="AJ28" s="16">
        <v>49</v>
      </c>
      <c r="AK28" s="16">
        <v>7</v>
      </c>
      <c r="AL28" s="16">
        <v>42</v>
      </c>
      <c r="AM28" s="16">
        <v>52</v>
      </c>
      <c r="AN28" s="16">
        <v>5</v>
      </c>
      <c r="AO28" s="16">
        <v>47</v>
      </c>
      <c r="AP28" s="16">
        <v>40</v>
      </c>
      <c r="AQ28" s="16">
        <v>6</v>
      </c>
      <c r="AR28" s="16">
        <v>34</v>
      </c>
      <c r="AS28" s="16">
        <v>64</v>
      </c>
      <c r="AT28" s="16">
        <v>21</v>
      </c>
      <c r="AU28" s="16">
        <v>43</v>
      </c>
    </row>
    <row r="29" spans="2:47" x14ac:dyDescent="0.25">
      <c r="B29" s="15" t="s">
        <v>212</v>
      </c>
      <c r="C29" s="16" t="s">
        <v>42</v>
      </c>
      <c r="D29" s="16" t="s">
        <v>42</v>
      </c>
      <c r="E29" s="16" t="s">
        <v>42</v>
      </c>
      <c r="F29" s="16" t="s">
        <v>42</v>
      </c>
      <c r="G29" s="16" t="s">
        <v>42</v>
      </c>
      <c r="H29" s="16" t="s">
        <v>42</v>
      </c>
      <c r="I29" s="16">
        <v>29</v>
      </c>
      <c r="J29" s="16">
        <v>5</v>
      </c>
      <c r="K29" s="16">
        <v>24</v>
      </c>
      <c r="L29" s="16">
        <v>30</v>
      </c>
      <c r="M29" s="16">
        <v>3</v>
      </c>
      <c r="N29" s="16">
        <v>27</v>
      </c>
      <c r="O29" s="16">
        <v>22</v>
      </c>
      <c r="P29" s="16">
        <v>2</v>
      </c>
      <c r="Q29" s="16">
        <v>20</v>
      </c>
      <c r="R29" s="16">
        <v>12</v>
      </c>
      <c r="S29" s="16">
        <v>1</v>
      </c>
      <c r="T29" s="16">
        <v>11</v>
      </c>
      <c r="U29" s="16">
        <v>30</v>
      </c>
      <c r="V29" s="16">
        <v>7</v>
      </c>
      <c r="W29" s="16">
        <v>23</v>
      </c>
      <c r="X29" s="16">
        <v>23</v>
      </c>
      <c r="Y29" s="16">
        <v>3</v>
      </c>
      <c r="Z29" s="16">
        <v>20</v>
      </c>
      <c r="AA29" s="16">
        <v>26</v>
      </c>
      <c r="AB29" s="16">
        <v>4</v>
      </c>
      <c r="AC29" s="16">
        <v>22</v>
      </c>
      <c r="AD29" s="16">
        <v>25</v>
      </c>
      <c r="AE29" s="16">
        <v>1</v>
      </c>
      <c r="AF29" s="16">
        <v>24</v>
      </c>
      <c r="AG29" s="16">
        <v>24</v>
      </c>
      <c r="AH29" s="16">
        <v>4</v>
      </c>
      <c r="AI29" s="16">
        <v>20</v>
      </c>
      <c r="AJ29" s="16">
        <v>24</v>
      </c>
      <c r="AK29" s="16">
        <v>2</v>
      </c>
      <c r="AL29" s="16">
        <v>22</v>
      </c>
      <c r="AM29" s="16">
        <v>23</v>
      </c>
      <c r="AN29" s="16">
        <v>2</v>
      </c>
      <c r="AO29" s="16">
        <v>21</v>
      </c>
      <c r="AP29" s="16">
        <v>21</v>
      </c>
      <c r="AQ29" s="16">
        <v>5</v>
      </c>
      <c r="AR29" s="16">
        <v>16</v>
      </c>
      <c r="AS29" s="16">
        <v>33</v>
      </c>
      <c r="AT29" s="16">
        <v>6</v>
      </c>
      <c r="AU29" s="16">
        <v>27</v>
      </c>
    </row>
    <row r="30" spans="2:47" x14ac:dyDescent="0.25">
      <c r="B30" s="15" t="s">
        <v>213</v>
      </c>
      <c r="C30" s="16" t="s">
        <v>42</v>
      </c>
      <c r="D30" s="16" t="s">
        <v>42</v>
      </c>
      <c r="E30" s="16" t="s">
        <v>42</v>
      </c>
      <c r="F30" s="16" t="s">
        <v>42</v>
      </c>
      <c r="G30" s="16" t="s">
        <v>42</v>
      </c>
      <c r="H30" s="16" t="s">
        <v>42</v>
      </c>
      <c r="I30" s="16">
        <v>20</v>
      </c>
      <c r="J30" s="16">
        <v>5</v>
      </c>
      <c r="K30" s="16">
        <v>15</v>
      </c>
      <c r="L30" s="16">
        <v>26</v>
      </c>
      <c r="M30" s="16">
        <v>10</v>
      </c>
      <c r="N30" s="16">
        <v>16</v>
      </c>
      <c r="O30" s="16">
        <v>37</v>
      </c>
      <c r="P30" s="16">
        <v>10</v>
      </c>
      <c r="Q30" s="16">
        <v>27</v>
      </c>
      <c r="R30" s="16">
        <v>37</v>
      </c>
      <c r="S30" s="16">
        <v>9</v>
      </c>
      <c r="T30" s="16">
        <v>28</v>
      </c>
      <c r="U30" s="16">
        <v>38</v>
      </c>
      <c r="V30" s="16">
        <v>9</v>
      </c>
      <c r="W30" s="16">
        <v>29</v>
      </c>
      <c r="X30" s="16">
        <v>20</v>
      </c>
      <c r="Y30" s="16">
        <v>8</v>
      </c>
      <c r="Z30" s="16">
        <v>12</v>
      </c>
      <c r="AA30" s="16">
        <v>24</v>
      </c>
      <c r="AB30" s="16">
        <v>8</v>
      </c>
      <c r="AC30" s="16">
        <v>16</v>
      </c>
      <c r="AD30" s="16">
        <v>7</v>
      </c>
      <c r="AE30" s="16">
        <v>1</v>
      </c>
      <c r="AF30" s="16">
        <v>6</v>
      </c>
      <c r="AG30" s="16">
        <v>21</v>
      </c>
      <c r="AH30" s="16">
        <v>8</v>
      </c>
      <c r="AI30" s="16">
        <v>13</v>
      </c>
      <c r="AJ30" s="16">
        <v>17</v>
      </c>
      <c r="AK30" s="16">
        <v>8</v>
      </c>
      <c r="AL30" s="16">
        <v>9</v>
      </c>
      <c r="AM30" s="16">
        <v>11</v>
      </c>
      <c r="AN30" s="16">
        <v>0</v>
      </c>
      <c r="AO30" s="16">
        <v>11</v>
      </c>
      <c r="AP30" s="16">
        <v>16</v>
      </c>
      <c r="AQ30" s="16">
        <v>4</v>
      </c>
      <c r="AR30" s="16">
        <v>12</v>
      </c>
      <c r="AS30" s="16">
        <v>27</v>
      </c>
      <c r="AT30" s="16">
        <v>8</v>
      </c>
      <c r="AU30" s="16">
        <v>19</v>
      </c>
    </row>
    <row r="31" spans="2:47" x14ac:dyDescent="0.25">
      <c r="B31" s="15" t="s">
        <v>214</v>
      </c>
      <c r="C31" s="16" t="s">
        <v>42</v>
      </c>
      <c r="D31" s="16" t="s">
        <v>42</v>
      </c>
      <c r="E31" s="16" t="s">
        <v>42</v>
      </c>
      <c r="F31" s="16" t="s">
        <v>42</v>
      </c>
      <c r="G31" s="16" t="s">
        <v>42</v>
      </c>
      <c r="H31" s="16" t="s">
        <v>42</v>
      </c>
      <c r="I31" s="16" t="s">
        <v>42</v>
      </c>
      <c r="J31" s="16" t="s">
        <v>42</v>
      </c>
      <c r="K31" s="16" t="s">
        <v>42</v>
      </c>
      <c r="L31" s="16" t="s">
        <v>42</v>
      </c>
      <c r="M31" s="16" t="s">
        <v>42</v>
      </c>
      <c r="N31" s="16" t="s">
        <v>42</v>
      </c>
      <c r="O31" s="16" t="s">
        <v>42</v>
      </c>
      <c r="P31" s="16" t="s">
        <v>42</v>
      </c>
      <c r="Q31" s="16" t="s">
        <v>42</v>
      </c>
      <c r="R31" s="16" t="s">
        <v>42</v>
      </c>
      <c r="S31" s="16" t="s">
        <v>42</v>
      </c>
      <c r="T31" s="16" t="s">
        <v>42</v>
      </c>
      <c r="U31" s="16" t="s">
        <v>42</v>
      </c>
      <c r="V31" s="16" t="s">
        <v>42</v>
      </c>
      <c r="W31" s="16" t="s">
        <v>42</v>
      </c>
      <c r="X31" s="16" t="s">
        <v>42</v>
      </c>
      <c r="Y31" s="16" t="s">
        <v>42</v>
      </c>
      <c r="Z31" s="16" t="s">
        <v>42</v>
      </c>
      <c r="AA31" s="16" t="s">
        <v>42</v>
      </c>
      <c r="AB31" s="16" t="s">
        <v>42</v>
      </c>
      <c r="AC31" s="16" t="s">
        <v>42</v>
      </c>
      <c r="AD31" s="16" t="s">
        <v>42</v>
      </c>
      <c r="AE31" s="16" t="s">
        <v>42</v>
      </c>
      <c r="AF31" s="16" t="s">
        <v>42</v>
      </c>
      <c r="AG31" s="16" t="s">
        <v>42</v>
      </c>
      <c r="AH31" s="16" t="s">
        <v>42</v>
      </c>
      <c r="AI31" s="16" t="s">
        <v>42</v>
      </c>
      <c r="AJ31" s="16" t="s">
        <v>42</v>
      </c>
      <c r="AK31" s="16" t="s">
        <v>42</v>
      </c>
      <c r="AL31" s="16" t="s">
        <v>42</v>
      </c>
      <c r="AM31" s="16" t="s">
        <v>42</v>
      </c>
      <c r="AN31" s="16" t="s">
        <v>42</v>
      </c>
      <c r="AO31" s="16" t="s">
        <v>42</v>
      </c>
      <c r="AP31" s="16" t="s">
        <v>42</v>
      </c>
      <c r="AQ31" s="16" t="s">
        <v>42</v>
      </c>
      <c r="AR31" s="16" t="s">
        <v>42</v>
      </c>
      <c r="AS31" s="16">
        <v>125</v>
      </c>
      <c r="AT31" s="16">
        <v>21</v>
      </c>
      <c r="AU31" s="16">
        <v>104</v>
      </c>
    </row>
    <row r="32" spans="2:47" x14ac:dyDescent="0.25">
      <c r="B32" s="15" t="s">
        <v>215</v>
      </c>
      <c r="C32" s="16" t="s">
        <v>42</v>
      </c>
      <c r="D32" s="16" t="s">
        <v>42</v>
      </c>
      <c r="E32" s="16" t="s">
        <v>42</v>
      </c>
      <c r="F32" s="16" t="s">
        <v>42</v>
      </c>
      <c r="G32" s="16" t="s">
        <v>42</v>
      </c>
      <c r="H32" s="16" t="s">
        <v>42</v>
      </c>
      <c r="I32" s="16" t="s">
        <v>42</v>
      </c>
      <c r="J32" s="16" t="s">
        <v>42</v>
      </c>
      <c r="K32" s="16" t="s">
        <v>42</v>
      </c>
      <c r="L32" s="16" t="s">
        <v>42</v>
      </c>
      <c r="M32" s="16" t="s">
        <v>42</v>
      </c>
      <c r="N32" s="16" t="s">
        <v>42</v>
      </c>
      <c r="O32" s="16" t="s">
        <v>42</v>
      </c>
      <c r="P32" s="16" t="s">
        <v>42</v>
      </c>
      <c r="Q32" s="16" t="s">
        <v>42</v>
      </c>
      <c r="R32" s="16" t="s">
        <v>42</v>
      </c>
      <c r="S32" s="16" t="s">
        <v>42</v>
      </c>
      <c r="T32" s="16" t="s">
        <v>42</v>
      </c>
      <c r="U32" s="16" t="s">
        <v>42</v>
      </c>
      <c r="V32" s="16" t="s">
        <v>42</v>
      </c>
      <c r="W32" s="16" t="s">
        <v>42</v>
      </c>
      <c r="X32" s="16" t="s">
        <v>42</v>
      </c>
      <c r="Y32" s="16" t="s">
        <v>42</v>
      </c>
      <c r="Z32" s="16" t="s">
        <v>42</v>
      </c>
      <c r="AA32" s="16" t="s">
        <v>42</v>
      </c>
      <c r="AB32" s="16" t="s">
        <v>42</v>
      </c>
      <c r="AC32" s="16" t="s">
        <v>42</v>
      </c>
      <c r="AD32" s="16" t="s">
        <v>42</v>
      </c>
      <c r="AE32" s="16" t="s">
        <v>42</v>
      </c>
      <c r="AF32" s="16" t="s">
        <v>42</v>
      </c>
      <c r="AG32" s="16" t="s">
        <v>42</v>
      </c>
      <c r="AH32" s="16" t="s">
        <v>42</v>
      </c>
      <c r="AI32" s="16" t="s">
        <v>42</v>
      </c>
      <c r="AJ32" s="16" t="s">
        <v>42</v>
      </c>
      <c r="AK32" s="16" t="s">
        <v>42</v>
      </c>
      <c r="AL32" s="16" t="s">
        <v>42</v>
      </c>
      <c r="AM32" s="16" t="s">
        <v>42</v>
      </c>
      <c r="AN32" s="16" t="s">
        <v>42</v>
      </c>
      <c r="AO32" s="16" t="s">
        <v>42</v>
      </c>
      <c r="AP32" s="16" t="s">
        <v>42</v>
      </c>
      <c r="AQ32" s="16" t="s">
        <v>42</v>
      </c>
      <c r="AR32" s="16" t="s">
        <v>42</v>
      </c>
      <c r="AS32" s="16">
        <v>27</v>
      </c>
      <c r="AT32" s="16">
        <v>7</v>
      </c>
      <c r="AU32" s="16">
        <v>20</v>
      </c>
    </row>
    <row r="33" spans="2:47" x14ac:dyDescent="0.25">
      <c r="B33" s="15" t="s">
        <v>216</v>
      </c>
      <c r="C33" s="16" t="s">
        <v>42</v>
      </c>
      <c r="D33" s="16" t="s">
        <v>42</v>
      </c>
      <c r="E33" s="16" t="s">
        <v>42</v>
      </c>
      <c r="F33" s="16" t="s">
        <v>42</v>
      </c>
      <c r="G33" s="16" t="s">
        <v>42</v>
      </c>
      <c r="H33" s="16" t="s">
        <v>42</v>
      </c>
      <c r="I33" s="16">
        <v>86</v>
      </c>
      <c r="J33" s="16">
        <v>15</v>
      </c>
      <c r="K33" s="16">
        <v>71</v>
      </c>
      <c r="L33" s="16">
        <v>71</v>
      </c>
      <c r="M33" s="16">
        <v>9</v>
      </c>
      <c r="N33" s="16">
        <v>62</v>
      </c>
      <c r="O33" s="16">
        <v>91</v>
      </c>
      <c r="P33" s="16">
        <v>14</v>
      </c>
      <c r="Q33" s="16">
        <v>77</v>
      </c>
      <c r="R33" s="16">
        <v>100</v>
      </c>
      <c r="S33" s="16">
        <v>20</v>
      </c>
      <c r="T33" s="16">
        <v>80</v>
      </c>
      <c r="U33" s="16">
        <v>100</v>
      </c>
      <c r="V33" s="16">
        <v>10</v>
      </c>
      <c r="W33" s="16">
        <v>90</v>
      </c>
      <c r="X33" s="16">
        <v>106</v>
      </c>
      <c r="Y33" s="16">
        <v>18</v>
      </c>
      <c r="Z33" s="16">
        <v>88</v>
      </c>
      <c r="AA33" s="16">
        <v>117</v>
      </c>
      <c r="AB33" s="16">
        <v>15</v>
      </c>
      <c r="AC33" s="16">
        <v>102</v>
      </c>
      <c r="AD33" s="16">
        <v>121</v>
      </c>
      <c r="AE33" s="16">
        <v>27</v>
      </c>
      <c r="AF33" s="16">
        <v>94</v>
      </c>
      <c r="AG33" s="16">
        <v>107</v>
      </c>
      <c r="AH33" s="16">
        <v>30</v>
      </c>
      <c r="AI33" s="16">
        <v>77</v>
      </c>
      <c r="AJ33" s="16">
        <v>122</v>
      </c>
      <c r="AK33" s="16">
        <v>30</v>
      </c>
      <c r="AL33" s="16">
        <v>92</v>
      </c>
      <c r="AM33" s="16">
        <v>108</v>
      </c>
      <c r="AN33" s="16">
        <v>25</v>
      </c>
      <c r="AO33" s="16">
        <v>83</v>
      </c>
      <c r="AP33" s="16">
        <v>112</v>
      </c>
      <c r="AQ33" s="16">
        <v>18</v>
      </c>
      <c r="AR33" s="16">
        <v>94</v>
      </c>
      <c r="AS33" s="16">
        <v>0</v>
      </c>
      <c r="AT33" s="16">
        <v>0</v>
      </c>
      <c r="AU33" s="16">
        <v>0</v>
      </c>
    </row>
    <row r="34" spans="2:47" x14ac:dyDescent="0.25">
      <c r="B34" s="17" t="s">
        <v>217</v>
      </c>
      <c r="C34" s="18">
        <v>191</v>
      </c>
      <c r="D34" s="18">
        <v>33</v>
      </c>
      <c r="E34" s="18">
        <v>158</v>
      </c>
      <c r="F34" s="18">
        <v>147</v>
      </c>
      <c r="G34" s="18">
        <v>29</v>
      </c>
      <c r="H34" s="18">
        <v>118</v>
      </c>
      <c r="I34" s="18">
        <v>0</v>
      </c>
      <c r="J34" s="18">
        <v>0</v>
      </c>
      <c r="K34" s="18">
        <v>0</v>
      </c>
      <c r="L34" s="18">
        <v>0</v>
      </c>
      <c r="M34" s="18">
        <v>0</v>
      </c>
      <c r="N34" s="18">
        <v>0</v>
      </c>
      <c r="O34" s="18">
        <v>0</v>
      </c>
      <c r="P34" s="18">
        <v>0</v>
      </c>
      <c r="Q34" s="18">
        <v>0</v>
      </c>
      <c r="R34" s="18">
        <v>0</v>
      </c>
      <c r="S34" s="18">
        <v>0</v>
      </c>
      <c r="T34" s="18">
        <v>0</v>
      </c>
      <c r="U34" s="18">
        <v>0</v>
      </c>
      <c r="V34" s="18">
        <v>0</v>
      </c>
      <c r="W34" s="18">
        <v>0</v>
      </c>
      <c r="X34" s="18">
        <v>0</v>
      </c>
      <c r="Y34" s="18">
        <v>0</v>
      </c>
      <c r="Z34" s="18">
        <v>0</v>
      </c>
      <c r="AA34" s="18">
        <v>0</v>
      </c>
      <c r="AB34" s="18">
        <v>0</v>
      </c>
      <c r="AC34" s="18">
        <v>0</v>
      </c>
      <c r="AD34" s="18">
        <v>0</v>
      </c>
      <c r="AE34" s="18">
        <v>0</v>
      </c>
      <c r="AF34" s="18">
        <v>0</v>
      </c>
      <c r="AG34" s="18">
        <v>0</v>
      </c>
      <c r="AH34" s="18">
        <v>0</v>
      </c>
      <c r="AI34" s="18">
        <v>0</v>
      </c>
      <c r="AJ34" s="18">
        <v>0</v>
      </c>
      <c r="AK34" s="18">
        <v>0</v>
      </c>
      <c r="AL34" s="18">
        <v>0</v>
      </c>
      <c r="AM34" s="18">
        <v>0</v>
      </c>
      <c r="AN34" s="18">
        <v>0</v>
      </c>
      <c r="AO34" s="18">
        <v>0</v>
      </c>
      <c r="AP34" s="18">
        <v>0</v>
      </c>
      <c r="AQ34" s="18">
        <v>0</v>
      </c>
      <c r="AR34" s="18">
        <v>0</v>
      </c>
      <c r="AS34" s="18">
        <v>0</v>
      </c>
      <c r="AT34" s="18">
        <v>0</v>
      </c>
      <c r="AU34" s="18">
        <v>0</v>
      </c>
    </row>
    <row r="36" spans="2:47" x14ac:dyDescent="0.25">
      <c r="B36" s="28" t="s">
        <v>164</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row>
    <row r="37" spans="2:47" x14ac:dyDescent="0.25">
      <c r="B37" s="28" t="s">
        <v>218</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row>
    <row r="38" spans="2:47" x14ac:dyDescent="0.25">
      <c r="B38" s="28" t="s">
        <v>219</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row>
    <row r="39" spans="2:47" x14ac:dyDescent="0.25">
      <c r="B39" s="28" t="s">
        <v>54</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row>
  </sheetData>
  <mergeCells count="20">
    <mergeCell ref="AS4:AU4"/>
    <mergeCell ref="B36:AU36"/>
    <mergeCell ref="B37:AU37"/>
    <mergeCell ref="B38:AU38"/>
    <mergeCell ref="B39:AU39"/>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E562"/>
  </sheetPr>
  <dimension ref="B1:AU13"/>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24" customWidth="1"/>
    <col min="3" max="47" width="8.6328125" customWidth="1"/>
  </cols>
  <sheetData>
    <row r="1" spans="2:47" ht="18" x14ac:dyDescent="0.4">
      <c r="B1" s="3" t="s">
        <v>15</v>
      </c>
    </row>
    <row r="4" spans="2:47" x14ac:dyDescent="0.25">
      <c r="B4" s="30" t="s">
        <v>157</v>
      </c>
      <c r="C4" s="27">
        <v>2011</v>
      </c>
      <c r="D4" s="27">
        <v>2011</v>
      </c>
      <c r="E4" s="27">
        <v>2011</v>
      </c>
      <c r="F4" s="27">
        <v>2012</v>
      </c>
      <c r="G4" s="27">
        <v>2012</v>
      </c>
      <c r="H4" s="27">
        <v>2012</v>
      </c>
      <c r="I4" s="27">
        <v>2013</v>
      </c>
      <c r="J4" s="27">
        <v>2013</v>
      </c>
      <c r="K4" s="27">
        <v>2013</v>
      </c>
      <c r="L4" s="27">
        <v>2014</v>
      </c>
      <c r="M4" s="27">
        <v>2014</v>
      </c>
      <c r="N4" s="27">
        <v>2014</v>
      </c>
      <c r="O4" s="27">
        <v>2015</v>
      </c>
      <c r="P4" s="27">
        <v>2015</v>
      </c>
      <c r="Q4" s="27">
        <v>2015</v>
      </c>
      <c r="R4" s="27">
        <v>2016</v>
      </c>
      <c r="S4" s="27">
        <v>2016</v>
      </c>
      <c r="T4" s="27">
        <v>2016</v>
      </c>
      <c r="U4" s="27">
        <v>2017</v>
      </c>
      <c r="V4" s="27">
        <v>2017</v>
      </c>
      <c r="W4" s="27">
        <v>2017</v>
      </c>
      <c r="X4" s="27" t="s">
        <v>220</v>
      </c>
      <c r="Y4" s="27" t="s">
        <v>220</v>
      </c>
      <c r="Z4" s="27" t="s">
        <v>220</v>
      </c>
      <c r="AA4" s="27">
        <v>2019</v>
      </c>
      <c r="AB4" s="27">
        <v>2019</v>
      </c>
      <c r="AC4" s="27">
        <v>2019</v>
      </c>
      <c r="AD4" s="27">
        <v>2020</v>
      </c>
      <c r="AE4" s="27">
        <v>2020</v>
      </c>
      <c r="AF4" s="27">
        <v>2020</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1" t="s">
        <v>221</v>
      </c>
      <c r="C6" s="22">
        <v>51</v>
      </c>
      <c r="D6" s="22">
        <v>25</v>
      </c>
      <c r="E6" s="22">
        <v>26</v>
      </c>
      <c r="F6" s="22">
        <v>51</v>
      </c>
      <c r="G6" s="22">
        <v>23</v>
      </c>
      <c r="H6" s="22">
        <v>28</v>
      </c>
      <c r="I6" s="22">
        <v>71</v>
      </c>
      <c r="J6" s="22">
        <v>46</v>
      </c>
      <c r="K6" s="22">
        <v>25</v>
      </c>
      <c r="L6" s="22">
        <v>75</v>
      </c>
      <c r="M6" s="22">
        <v>50</v>
      </c>
      <c r="N6" s="22">
        <v>25</v>
      </c>
      <c r="O6" s="22">
        <v>54</v>
      </c>
      <c r="P6" s="22">
        <v>38</v>
      </c>
      <c r="Q6" s="22">
        <v>16</v>
      </c>
      <c r="R6" s="22">
        <v>71</v>
      </c>
      <c r="S6" s="22">
        <v>45</v>
      </c>
      <c r="T6" s="22">
        <v>26</v>
      </c>
      <c r="U6" s="22">
        <v>77</v>
      </c>
      <c r="V6" s="22">
        <v>51</v>
      </c>
      <c r="W6" s="22">
        <v>26</v>
      </c>
      <c r="X6" s="22">
        <v>100</v>
      </c>
      <c r="Y6" s="22">
        <v>57</v>
      </c>
      <c r="Z6" s="22">
        <v>43</v>
      </c>
      <c r="AA6" s="22">
        <v>130</v>
      </c>
      <c r="AB6" s="22">
        <v>70</v>
      </c>
      <c r="AC6" s="22">
        <v>60</v>
      </c>
      <c r="AD6" s="22">
        <v>99</v>
      </c>
      <c r="AE6" s="22">
        <v>64</v>
      </c>
      <c r="AF6" s="22">
        <v>35</v>
      </c>
      <c r="AG6" s="22">
        <v>121</v>
      </c>
      <c r="AH6" s="22">
        <v>64</v>
      </c>
      <c r="AI6" s="22">
        <v>57</v>
      </c>
      <c r="AJ6" s="22">
        <v>100</v>
      </c>
      <c r="AK6" s="22">
        <v>50</v>
      </c>
      <c r="AL6" s="22">
        <v>50</v>
      </c>
      <c r="AM6" s="22">
        <v>103</v>
      </c>
      <c r="AN6" s="22">
        <v>52</v>
      </c>
      <c r="AO6" s="22">
        <v>51</v>
      </c>
      <c r="AP6" s="22">
        <v>88</v>
      </c>
      <c r="AQ6" s="22">
        <v>47</v>
      </c>
      <c r="AR6" s="22">
        <v>41</v>
      </c>
      <c r="AS6" s="22">
        <v>88</v>
      </c>
      <c r="AT6" s="22">
        <v>38</v>
      </c>
      <c r="AU6" s="22">
        <v>50</v>
      </c>
    </row>
    <row r="7" spans="2:47" x14ac:dyDescent="0.2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2:47" x14ac:dyDescent="0.25">
      <c r="B8" s="15" t="s">
        <v>222</v>
      </c>
      <c r="C8" s="16" t="s">
        <v>42</v>
      </c>
      <c r="D8" s="16" t="s">
        <v>42</v>
      </c>
      <c r="E8" s="16" t="s">
        <v>42</v>
      </c>
      <c r="F8" s="16" t="s">
        <v>42</v>
      </c>
      <c r="G8" s="16" t="s">
        <v>42</v>
      </c>
      <c r="H8" s="16" t="s">
        <v>42</v>
      </c>
      <c r="I8" s="16" t="s">
        <v>42</v>
      </c>
      <c r="J8" s="16" t="s">
        <v>42</v>
      </c>
      <c r="K8" s="16" t="s">
        <v>42</v>
      </c>
      <c r="L8" s="16" t="s">
        <v>42</v>
      </c>
      <c r="M8" s="16" t="s">
        <v>42</v>
      </c>
      <c r="N8" s="16" t="s">
        <v>42</v>
      </c>
      <c r="O8" s="16" t="s">
        <v>42</v>
      </c>
      <c r="P8" s="16" t="s">
        <v>42</v>
      </c>
      <c r="Q8" s="16" t="s">
        <v>42</v>
      </c>
      <c r="R8" s="16" t="s">
        <v>42</v>
      </c>
      <c r="S8" s="16" t="s">
        <v>42</v>
      </c>
      <c r="T8" s="16" t="s">
        <v>42</v>
      </c>
      <c r="U8" s="16" t="s">
        <v>42</v>
      </c>
      <c r="V8" s="16" t="s">
        <v>42</v>
      </c>
      <c r="W8" s="16" t="s">
        <v>42</v>
      </c>
      <c r="X8" s="16">
        <v>87</v>
      </c>
      <c r="Y8" s="16">
        <v>49</v>
      </c>
      <c r="Z8" s="16">
        <v>38</v>
      </c>
      <c r="AA8" s="16">
        <v>112</v>
      </c>
      <c r="AB8" s="16">
        <v>66</v>
      </c>
      <c r="AC8" s="16">
        <v>46</v>
      </c>
      <c r="AD8" s="16">
        <v>88</v>
      </c>
      <c r="AE8" s="16">
        <v>58</v>
      </c>
      <c r="AF8" s="16">
        <v>30</v>
      </c>
      <c r="AG8" s="16">
        <v>104</v>
      </c>
      <c r="AH8" s="16">
        <v>62</v>
      </c>
      <c r="AI8" s="16">
        <v>42</v>
      </c>
      <c r="AJ8" s="16">
        <v>83</v>
      </c>
      <c r="AK8" s="16">
        <v>45</v>
      </c>
      <c r="AL8" s="16">
        <v>38</v>
      </c>
      <c r="AM8" s="16">
        <v>86</v>
      </c>
      <c r="AN8" s="16">
        <v>46</v>
      </c>
      <c r="AO8" s="16">
        <v>40</v>
      </c>
      <c r="AP8" s="16">
        <v>81</v>
      </c>
      <c r="AQ8" s="16">
        <v>45</v>
      </c>
      <c r="AR8" s="16">
        <v>36</v>
      </c>
      <c r="AS8" s="16">
        <v>74</v>
      </c>
      <c r="AT8" s="16">
        <v>36</v>
      </c>
      <c r="AU8" s="16">
        <v>38</v>
      </c>
    </row>
    <row r="9" spans="2:47" x14ac:dyDescent="0.25">
      <c r="B9" s="17" t="s">
        <v>223</v>
      </c>
      <c r="C9" s="18" t="s">
        <v>42</v>
      </c>
      <c r="D9" s="18" t="s">
        <v>42</v>
      </c>
      <c r="E9" s="18" t="s">
        <v>42</v>
      </c>
      <c r="F9" s="18" t="s">
        <v>42</v>
      </c>
      <c r="G9" s="18" t="s">
        <v>42</v>
      </c>
      <c r="H9" s="18" t="s">
        <v>42</v>
      </c>
      <c r="I9" s="18" t="s">
        <v>42</v>
      </c>
      <c r="J9" s="18" t="s">
        <v>42</v>
      </c>
      <c r="K9" s="18" t="s">
        <v>42</v>
      </c>
      <c r="L9" s="18" t="s">
        <v>42</v>
      </c>
      <c r="M9" s="18" t="s">
        <v>42</v>
      </c>
      <c r="N9" s="18" t="s">
        <v>42</v>
      </c>
      <c r="O9" s="18" t="s">
        <v>42</v>
      </c>
      <c r="P9" s="18" t="s">
        <v>42</v>
      </c>
      <c r="Q9" s="18" t="s">
        <v>42</v>
      </c>
      <c r="R9" s="18" t="s">
        <v>42</v>
      </c>
      <c r="S9" s="18" t="s">
        <v>42</v>
      </c>
      <c r="T9" s="18" t="s">
        <v>42</v>
      </c>
      <c r="U9" s="18" t="s">
        <v>42</v>
      </c>
      <c r="V9" s="18" t="s">
        <v>42</v>
      </c>
      <c r="W9" s="18" t="s">
        <v>42</v>
      </c>
      <c r="X9" s="18">
        <v>13</v>
      </c>
      <c r="Y9" s="18">
        <v>8</v>
      </c>
      <c r="Z9" s="18">
        <v>5</v>
      </c>
      <c r="AA9" s="18">
        <v>18</v>
      </c>
      <c r="AB9" s="18">
        <v>4</v>
      </c>
      <c r="AC9" s="18">
        <v>14</v>
      </c>
      <c r="AD9" s="18">
        <v>11</v>
      </c>
      <c r="AE9" s="18">
        <v>6</v>
      </c>
      <c r="AF9" s="18">
        <v>5</v>
      </c>
      <c r="AG9" s="18">
        <v>17</v>
      </c>
      <c r="AH9" s="18">
        <v>2</v>
      </c>
      <c r="AI9" s="18">
        <v>15</v>
      </c>
      <c r="AJ9" s="18">
        <v>17</v>
      </c>
      <c r="AK9" s="18">
        <v>5</v>
      </c>
      <c r="AL9" s="18">
        <v>12</v>
      </c>
      <c r="AM9" s="18">
        <v>17</v>
      </c>
      <c r="AN9" s="18">
        <v>6</v>
      </c>
      <c r="AO9" s="18">
        <v>11</v>
      </c>
      <c r="AP9" s="18">
        <v>7</v>
      </c>
      <c r="AQ9" s="18">
        <v>2</v>
      </c>
      <c r="AR9" s="18">
        <v>5</v>
      </c>
      <c r="AS9" s="18">
        <v>14</v>
      </c>
      <c r="AT9" s="18">
        <v>2</v>
      </c>
      <c r="AU9" s="18">
        <v>12</v>
      </c>
    </row>
    <row r="11" spans="2:47" x14ac:dyDescent="0.25">
      <c r="B11" s="28" t="s">
        <v>164</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row>
    <row r="12" spans="2:47" x14ac:dyDescent="0.25">
      <c r="B12" s="28" t="s">
        <v>224</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row>
    <row r="13" spans="2:47" x14ac:dyDescent="0.25">
      <c r="B13" s="28" t="s">
        <v>54</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row>
  </sheetData>
  <mergeCells count="19">
    <mergeCell ref="AS4:AU4"/>
    <mergeCell ref="B11:AU11"/>
    <mergeCell ref="B12:AU12"/>
    <mergeCell ref="B13:AU13"/>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E562"/>
  </sheetPr>
  <dimension ref="B1:AU9"/>
  <sheetViews>
    <sheetView showGridLines="0" workbookViewId="0">
      <pane xSplit="2" topLeftCell="C1" activePane="topRight" state="frozen"/>
      <selection pane="topRight"/>
    </sheetView>
  </sheetViews>
  <sheetFormatPr baseColWidth="10" defaultRowHeight="12.5" x14ac:dyDescent="0.25"/>
  <cols>
    <col min="1" max="1" width="2.54296875" customWidth="1"/>
    <col min="2" max="2" width="23.90625" customWidth="1"/>
    <col min="3" max="47" width="8.6328125" customWidth="1"/>
  </cols>
  <sheetData>
    <row r="1" spans="2:47" ht="18" x14ac:dyDescent="0.4">
      <c r="B1" s="3" t="s">
        <v>16</v>
      </c>
    </row>
    <row r="4" spans="2:47" x14ac:dyDescent="0.25">
      <c r="B4" s="30" t="s">
        <v>157</v>
      </c>
      <c r="C4" s="27">
        <v>2011</v>
      </c>
      <c r="D4" s="27">
        <v>2011</v>
      </c>
      <c r="E4" s="27">
        <v>2011</v>
      </c>
      <c r="F4" s="27">
        <v>2012</v>
      </c>
      <c r="G4" s="27">
        <v>2012</v>
      </c>
      <c r="H4" s="27">
        <v>2012</v>
      </c>
      <c r="I4" s="27">
        <v>2013</v>
      </c>
      <c r="J4" s="27">
        <v>2013</v>
      </c>
      <c r="K4" s="27">
        <v>2013</v>
      </c>
      <c r="L4" s="27">
        <v>2014</v>
      </c>
      <c r="M4" s="27">
        <v>2014</v>
      </c>
      <c r="N4" s="27">
        <v>2014</v>
      </c>
      <c r="O4" s="27">
        <v>2015</v>
      </c>
      <c r="P4" s="27">
        <v>2015</v>
      </c>
      <c r="Q4" s="27">
        <v>2015</v>
      </c>
      <c r="R4" s="27">
        <v>2016</v>
      </c>
      <c r="S4" s="27">
        <v>2016</v>
      </c>
      <c r="T4" s="27">
        <v>2016</v>
      </c>
      <c r="U4" s="27">
        <v>2017</v>
      </c>
      <c r="V4" s="27">
        <v>2017</v>
      </c>
      <c r="W4" s="27">
        <v>2017</v>
      </c>
      <c r="X4" s="27">
        <v>2018</v>
      </c>
      <c r="Y4" s="27">
        <v>2018</v>
      </c>
      <c r="Z4" s="27">
        <v>2018</v>
      </c>
      <c r="AA4" s="27">
        <v>2019</v>
      </c>
      <c r="AB4" s="27">
        <v>2019</v>
      </c>
      <c r="AC4" s="27">
        <v>2019</v>
      </c>
      <c r="AD4" s="27" t="s">
        <v>225</v>
      </c>
      <c r="AE4" s="27" t="s">
        <v>225</v>
      </c>
      <c r="AF4" s="27" t="s">
        <v>225</v>
      </c>
      <c r="AG4" s="27">
        <v>2021</v>
      </c>
      <c r="AH4" s="27">
        <v>2021</v>
      </c>
      <c r="AI4" s="27">
        <v>2021</v>
      </c>
      <c r="AJ4" s="27">
        <v>2022</v>
      </c>
      <c r="AK4" s="27">
        <v>2022</v>
      </c>
      <c r="AL4" s="27">
        <v>2022</v>
      </c>
      <c r="AM4" s="27">
        <v>2023</v>
      </c>
      <c r="AN4" s="27">
        <v>2023</v>
      </c>
      <c r="AO4" s="27">
        <v>2023</v>
      </c>
      <c r="AP4" s="27">
        <v>2024</v>
      </c>
      <c r="AQ4" s="27">
        <v>2024</v>
      </c>
      <c r="AR4" s="27">
        <v>2024</v>
      </c>
      <c r="AS4" s="27">
        <v>2025</v>
      </c>
      <c r="AT4" s="27">
        <v>2025</v>
      </c>
      <c r="AU4" s="27">
        <v>2025</v>
      </c>
    </row>
    <row r="5" spans="2:47" ht="13" x14ac:dyDescent="0.25">
      <c r="B5" s="30" t="s">
        <v>157</v>
      </c>
      <c r="C5" s="14" t="s">
        <v>37</v>
      </c>
      <c r="D5" s="14" t="s">
        <v>38</v>
      </c>
      <c r="E5" s="14" t="s">
        <v>39</v>
      </c>
      <c r="F5" s="14" t="s">
        <v>37</v>
      </c>
      <c r="G5" s="14" t="s">
        <v>38</v>
      </c>
      <c r="H5" s="14" t="s">
        <v>39</v>
      </c>
      <c r="I5" s="14" t="s">
        <v>37</v>
      </c>
      <c r="J5" s="14" t="s">
        <v>38</v>
      </c>
      <c r="K5" s="14" t="s">
        <v>39</v>
      </c>
      <c r="L5" s="14" t="s">
        <v>37</v>
      </c>
      <c r="M5" s="14" t="s">
        <v>38</v>
      </c>
      <c r="N5" s="14" t="s">
        <v>39</v>
      </c>
      <c r="O5" s="14" t="s">
        <v>37</v>
      </c>
      <c r="P5" s="14" t="s">
        <v>38</v>
      </c>
      <c r="Q5" s="14" t="s">
        <v>39</v>
      </c>
      <c r="R5" s="14" t="s">
        <v>37</v>
      </c>
      <c r="S5" s="14" t="s">
        <v>38</v>
      </c>
      <c r="T5" s="14" t="s">
        <v>39</v>
      </c>
      <c r="U5" s="14" t="s">
        <v>37</v>
      </c>
      <c r="V5" s="14" t="s">
        <v>38</v>
      </c>
      <c r="W5" s="14" t="s">
        <v>39</v>
      </c>
      <c r="X5" s="14" t="s">
        <v>37</v>
      </c>
      <c r="Y5" s="14" t="s">
        <v>38</v>
      </c>
      <c r="Z5" s="14" t="s">
        <v>39</v>
      </c>
      <c r="AA5" s="14" t="s">
        <v>37</v>
      </c>
      <c r="AB5" s="14" t="s">
        <v>38</v>
      </c>
      <c r="AC5" s="14" t="s">
        <v>39</v>
      </c>
      <c r="AD5" s="14" t="s">
        <v>37</v>
      </c>
      <c r="AE5" s="14" t="s">
        <v>38</v>
      </c>
      <c r="AF5" s="14" t="s">
        <v>39</v>
      </c>
      <c r="AG5" s="14" t="s">
        <v>37</v>
      </c>
      <c r="AH5" s="14" t="s">
        <v>38</v>
      </c>
      <c r="AI5" s="14" t="s">
        <v>39</v>
      </c>
      <c r="AJ5" s="14" t="s">
        <v>37</v>
      </c>
      <c r="AK5" s="14" t="s">
        <v>38</v>
      </c>
      <c r="AL5" s="14" t="s">
        <v>39</v>
      </c>
      <c r="AM5" s="14" t="s">
        <v>37</v>
      </c>
      <c r="AN5" s="14" t="s">
        <v>38</v>
      </c>
      <c r="AO5" s="14" t="s">
        <v>39</v>
      </c>
      <c r="AP5" s="14" t="s">
        <v>37</v>
      </c>
      <c r="AQ5" s="14" t="s">
        <v>38</v>
      </c>
      <c r="AR5" s="14" t="s">
        <v>39</v>
      </c>
      <c r="AS5" s="14" t="s">
        <v>37</v>
      </c>
      <c r="AT5" s="14" t="s">
        <v>38</v>
      </c>
      <c r="AU5" s="14" t="s">
        <v>39</v>
      </c>
    </row>
    <row r="6" spans="2:47" ht="13" x14ac:dyDescent="0.25">
      <c r="B6" s="23" t="s">
        <v>226</v>
      </c>
      <c r="C6" s="24">
        <v>43</v>
      </c>
      <c r="D6" s="24">
        <v>10</v>
      </c>
      <c r="E6" s="24">
        <v>33</v>
      </c>
      <c r="F6" s="24">
        <v>52</v>
      </c>
      <c r="G6" s="24">
        <v>13</v>
      </c>
      <c r="H6" s="24">
        <v>39</v>
      </c>
      <c r="I6" s="24">
        <v>49</v>
      </c>
      <c r="J6" s="24">
        <v>13</v>
      </c>
      <c r="K6" s="24">
        <v>36</v>
      </c>
      <c r="L6" s="24">
        <v>71</v>
      </c>
      <c r="M6" s="24">
        <v>23</v>
      </c>
      <c r="N6" s="24">
        <v>48</v>
      </c>
      <c r="O6" s="24">
        <v>69</v>
      </c>
      <c r="P6" s="24">
        <v>11</v>
      </c>
      <c r="Q6" s="24">
        <v>58</v>
      </c>
      <c r="R6" s="24">
        <v>58</v>
      </c>
      <c r="S6" s="24">
        <v>15</v>
      </c>
      <c r="T6" s="24">
        <v>43</v>
      </c>
      <c r="U6" s="24">
        <v>75</v>
      </c>
      <c r="V6" s="24">
        <v>17</v>
      </c>
      <c r="W6" s="24">
        <v>58</v>
      </c>
      <c r="X6" s="24">
        <v>67</v>
      </c>
      <c r="Y6" s="24">
        <v>8</v>
      </c>
      <c r="Z6" s="24">
        <v>59</v>
      </c>
      <c r="AA6" s="24">
        <v>75</v>
      </c>
      <c r="AB6" s="24">
        <v>17</v>
      </c>
      <c r="AC6" s="24">
        <v>58</v>
      </c>
      <c r="AD6" s="24">
        <v>40</v>
      </c>
      <c r="AE6" s="24">
        <v>8</v>
      </c>
      <c r="AF6" s="24">
        <v>32</v>
      </c>
      <c r="AG6" s="24">
        <v>47</v>
      </c>
      <c r="AH6" s="24">
        <v>10</v>
      </c>
      <c r="AI6" s="24">
        <v>37</v>
      </c>
      <c r="AJ6" s="24">
        <v>48</v>
      </c>
      <c r="AK6" s="24">
        <v>12</v>
      </c>
      <c r="AL6" s="24">
        <v>36</v>
      </c>
      <c r="AM6" s="24">
        <v>60</v>
      </c>
      <c r="AN6" s="24">
        <v>16</v>
      </c>
      <c r="AO6" s="24">
        <v>44</v>
      </c>
      <c r="AP6" s="24">
        <v>71</v>
      </c>
      <c r="AQ6" s="24">
        <v>21</v>
      </c>
      <c r="AR6" s="24">
        <v>50</v>
      </c>
      <c r="AS6" s="24">
        <v>58</v>
      </c>
      <c r="AT6" s="24">
        <v>13</v>
      </c>
      <c r="AU6" s="24">
        <v>45</v>
      </c>
    </row>
    <row r="8" spans="2:47" x14ac:dyDescent="0.25">
      <c r="B8" s="28" t="s">
        <v>164</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row>
    <row r="9" spans="2:47" x14ac:dyDescent="0.25">
      <c r="B9" s="28" t="s">
        <v>227</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row>
  </sheetData>
  <mergeCells count="18">
    <mergeCell ref="AS4:AU4"/>
    <mergeCell ref="B8:AU8"/>
    <mergeCell ref="B9:AU9"/>
    <mergeCell ref="AD4:AF4"/>
    <mergeCell ref="AG4:AI4"/>
    <mergeCell ref="AJ4:AL4"/>
    <mergeCell ref="AM4:AO4"/>
    <mergeCell ref="AP4:AR4"/>
    <mergeCell ref="O4:Q4"/>
    <mergeCell ref="R4:T4"/>
    <mergeCell ref="U4:W4"/>
    <mergeCell ref="X4:Z4"/>
    <mergeCell ref="AA4:AC4"/>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Inhaltsverzeichnis</vt:lpstr>
      <vt:lpstr>T1</vt:lpstr>
      <vt:lpstr>T2</vt:lpstr>
      <vt:lpstr>T3</vt:lpstr>
      <vt:lpstr>T4</vt:lpstr>
      <vt:lpstr>T5</vt:lpstr>
      <vt:lpstr>T6</vt:lpstr>
      <vt:lpstr>T7</vt:lpstr>
      <vt:lpstr>T8</vt:lpstr>
      <vt:lpstr>T9</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pbfa</dc:creator>
  <cp:lastModifiedBy>Bradanini Baur Piera  DFRSTAAG</cp:lastModifiedBy>
  <dcterms:created xsi:type="dcterms:W3CDTF">2026-03-30T12:48:10Z</dcterms:created>
  <dcterms:modified xsi:type="dcterms:W3CDTF">2026-03-30T12:58:50Z</dcterms:modified>
</cp:coreProperties>
</file>