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L:\Publikationen\09_Baustatistik\02_Tabellen\2022_2023\"/>
    </mc:Choice>
  </mc:AlternateContent>
  <xr:revisionPtr revIDLastSave="0" documentId="13_ncr:1_{3167087B-E53F-44F8-B385-E4F8028E425F}" xr6:coauthVersionLast="47" xr6:coauthVersionMax="47" xr10:uidLastSave="{00000000-0000-0000-0000-000000000000}"/>
  <bookViews>
    <workbookView xWindow="-12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T13" sheetId="14" r:id="rId14"/>
    <sheet name="T14" sheetId="15" r:id="rId15"/>
    <sheet name="T15" sheetId="16" r:id="rId16"/>
    <sheet name="T16" sheetId="17" r:id="rId17"/>
    <sheet name="T17" sheetId="18" r:id="rId18"/>
    <sheet name="T18" sheetId="19" r:id="rId19"/>
    <sheet name="T19" sheetId="20" r:id="rId20"/>
    <sheet name="T20" sheetId="21" r:id="rId21"/>
    <sheet name="T21" sheetId="22" r:id="rId22"/>
    <sheet name="T22" sheetId="23" r:id="rId23"/>
    <sheet name="T23" sheetId="24" r:id="rId24"/>
    <sheet name="T24" sheetId="25" r:id="rId25"/>
    <sheet name="T25" sheetId="26" r:id="rId26"/>
    <sheet name="T26" sheetId="27" r:id="rId27"/>
    <sheet name="T27" sheetId="28" r:id="rId28"/>
    <sheet name="Karte 1" sheetId="29" r:id="rId29"/>
    <sheet name="Karte 2" sheetId="30" r:id="rId30"/>
    <sheet name="Begriffe" sheetId="31" r:id="rId31"/>
    <sheet name="Methodische Hinweise" sheetId="32"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 l="1"/>
  <c r="D56" i="1"/>
  <c r="D50" i="1" l="1"/>
  <c r="D55" i="1"/>
  <c r="D49" i="1"/>
  <c r="D52" i="1" l="1"/>
  <c r="D51" i="1"/>
  <c r="D45" i="1"/>
  <c r="D44" i="1"/>
  <c r="D43" i="1"/>
  <c r="D42" i="1"/>
  <c r="D39" i="1"/>
  <c r="D38" i="1"/>
  <c r="D37" i="1"/>
  <c r="D36" i="1"/>
  <c r="D33" i="1"/>
  <c r="D32" i="1"/>
  <c r="D31" i="1"/>
  <c r="D30" i="1"/>
  <c r="D27" i="1"/>
  <c r="D26" i="1"/>
  <c r="D25" i="1"/>
  <c r="D24" i="1"/>
  <c r="D23" i="1"/>
  <c r="D22" i="1"/>
  <c r="D20" i="1"/>
  <c r="D19" i="1"/>
  <c r="D18" i="1"/>
  <c r="B60" i="1" l="1"/>
  <c r="B58" i="1"/>
  <c r="B56" i="1"/>
  <c r="B55" i="1"/>
  <c r="B52" i="1"/>
  <c r="B51" i="1"/>
  <c r="B50" i="1"/>
  <c r="B49" i="1"/>
  <c r="D48" i="1"/>
  <c r="B48" i="1"/>
  <c r="B45" i="1"/>
  <c r="B44" i="1"/>
  <c r="B43" i="1"/>
  <c r="B42" i="1"/>
  <c r="B39" i="1"/>
  <c r="B38" i="1"/>
  <c r="B37" i="1"/>
  <c r="B36" i="1"/>
  <c r="B33" i="1"/>
  <c r="B32" i="1"/>
  <c r="B31" i="1"/>
  <c r="B30" i="1"/>
  <c r="B27" i="1"/>
  <c r="B26" i="1"/>
  <c r="B25" i="1"/>
  <c r="B24" i="1"/>
  <c r="B23" i="1"/>
  <c r="B22" i="1"/>
  <c r="B21" i="1"/>
  <c r="B20" i="1"/>
  <c r="B19" i="1"/>
  <c r="B18" i="1"/>
</calcChain>
</file>

<file path=xl/sharedStrings.xml><?xml version="1.0" encoding="utf-8"?>
<sst xmlns="http://schemas.openxmlformats.org/spreadsheetml/2006/main" count="4379" uniqueCount="1523">
  <si>
    <t>Tabellenverzeichnis</t>
  </si>
  <si>
    <t>Bauerhebung:</t>
  </si>
  <si>
    <t/>
  </si>
  <si>
    <t>Wohnbautätigkeit:</t>
  </si>
  <si>
    <t>Gebäude- und Wohnungsstatistik (GWS):</t>
  </si>
  <si>
    <t>Leerwohnungszählung:</t>
  </si>
  <si>
    <t>Tabelle 23: Bautätigkeit und Arbeitsvorräte, Wohnungen, Wohnbautätigkeit und Leerwohnungen, nach Bezirk und Gemeinde</t>
  </si>
  <si>
    <t>Gemeindetabellen:</t>
  </si>
  <si>
    <t>Gemeindekarten:</t>
  </si>
  <si>
    <t>Begriffe</t>
  </si>
  <si>
    <t>Methodische Hinweise</t>
  </si>
  <si>
    <t>Jahr</t>
  </si>
  <si>
    <t>Ausgaben im Erhebungsjahr</t>
  </si>
  <si>
    <t>Bauvorhaben/Arbeitsvorräte für Folgejahr¹</t>
  </si>
  <si>
    <t>Gesamt-
total</t>
  </si>
  <si>
    <t>Neubau</t>
  </si>
  <si>
    <t>Umbau</t>
  </si>
  <si>
    <t>Öffentl.
Unter-
halts-
arbeiten</t>
  </si>
  <si>
    <t>2012²</t>
  </si>
  <si>
    <t>2012³</t>
  </si>
  <si>
    <t>2017⁴</t>
  </si>
  <si>
    <t>1) Bis 2011: Bauvorhaben für das Folgejahr; Ab 2012 Arbeitsvorräte für das Folgejahr</t>
  </si>
  <si>
    <t>2) Bis 2012: Angaben nach alter Erhebungsmethode</t>
  </si>
  <si>
    <t>3) Ab 2012: Angaben nach neuer Erhebungsmethode; mit früheren Werten nur beschränkt vergleichbar</t>
  </si>
  <si>
    <t>4) Ab 2017: Neue Berechnungsmethode; mit früheren Werten nur beschränkt vergleichbar</t>
  </si>
  <si>
    <t>Bauprojekt</t>
  </si>
  <si>
    <t>Bauvorhaben, in Millionen Franken</t>
  </si>
  <si>
    <t>Verteilung, in Prozent</t>
  </si>
  <si>
    <t>Bautätigkeit</t>
  </si>
  <si>
    <t>Arbeitsvorräte für das
Folgejahr¹</t>
  </si>
  <si>
    <t>Bau-
tätigkeit
2021</t>
  </si>
  <si>
    <t>Arbeits-
vorräte
2022¹</t>
  </si>
  <si>
    <t>Infrastruktur: Versorgung</t>
  </si>
  <si>
    <t>- Wasserversorgung</t>
  </si>
  <si>
    <t>- Elektrizität</t>
  </si>
  <si>
    <t>- Gaswerke, und -netze, chem. Anlagen</t>
  </si>
  <si>
    <t>- Fernheizungen</t>
  </si>
  <si>
    <t>- Übrige Versorgung</t>
  </si>
  <si>
    <t>Infrastruktur: Entsorgung</t>
  </si>
  <si>
    <t>- Wasserentsorgung</t>
  </si>
  <si>
    <t>- Kehrichtentsorgung</t>
  </si>
  <si>
    <t>- Übrige Entsorgung</t>
  </si>
  <si>
    <t>Infrastruktur: Strassenverkehr</t>
  </si>
  <si>
    <t>- Nationalstrassen</t>
  </si>
  <si>
    <t>- Kantonsstrassen</t>
  </si>
  <si>
    <t>- Gemeindestrassen</t>
  </si>
  <si>
    <t>- Übriger Strassenbau</t>
  </si>
  <si>
    <t>- Parkhäuser</t>
  </si>
  <si>
    <t>Infrastruktur: Übriger Verkehr</t>
  </si>
  <si>
    <t>- Bahnanlagen</t>
  </si>
  <si>
    <t>- Bus-, Tramanlagen</t>
  </si>
  <si>
    <t>- Schiffsverkehr</t>
  </si>
  <si>
    <t>- Flugverkehr</t>
  </si>
  <si>
    <t>- Kommunikation</t>
  </si>
  <si>
    <t>- Übriger Verkehr</t>
  </si>
  <si>
    <t>Bildung, Forschung, Gesundheit, Kultur</t>
  </si>
  <si>
    <t>- Schulen</t>
  </si>
  <si>
    <t>- Forschung</t>
  </si>
  <si>
    <t>- Spitäler</t>
  </si>
  <si>
    <t>- Pflegeheime</t>
  </si>
  <si>
    <t>- Übriges Gesundheitswesen</t>
  </si>
  <si>
    <t>- Freizeit-, Tourismusanlagen</t>
  </si>
  <si>
    <t>- Kirchen und Sakralbauten</t>
  </si>
  <si>
    <t>- Kulturbauten</t>
  </si>
  <si>
    <t>- Sporthallen und Sportplätze</t>
  </si>
  <si>
    <t>Übrige Infrastruktur</t>
  </si>
  <si>
    <t>- Bach- und Flussverbauungen</t>
  </si>
  <si>
    <t>- Landesverteidigung</t>
  </si>
  <si>
    <t>- Übrige Infrastruktur</t>
  </si>
  <si>
    <t>Wohnen</t>
  </si>
  <si>
    <t>- Einfamilienhaus (freistehend)</t>
  </si>
  <si>
    <t>- Einfamilienhaus (angebaut)</t>
  </si>
  <si>
    <t>- Mehrfamilienhaus (reines Wohngebäude)</t>
  </si>
  <si>
    <t>- Hauptsächliches Wohngebäude</t>
  </si>
  <si>
    <t>- Wohnheim</t>
  </si>
  <si>
    <t>- Garagen, Parkplätze etc</t>
  </si>
  <si>
    <t>- Übrige Wohnungen (inkl. Alterswohnungen)</t>
  </si>
  <si>
    <t>Land- und Forstwirschtschaft</t>
  </si>
  <si>
    <t>- Landwirtschaft</t>
  </si>
  <si>
    <t>- Forstwirtschaft</t>
  </si>
  <si>
    <t>- Meliorationen</t>
  </si>
  <si>
    <t>Industrie, Gewerbe, Dienstl., öff. Haush.</t>
  </si>
  <si>
    <t>- Werkstatt, Fabrik</t>
  </si>
  <si>
    <t>- Lagerhalle, Depot</t>
  </si>
  <si>
    <t>- Bürogebäude, Verwaltungsgebäude</t>
  </si>
  <si>
    <t>- Kauffhaus, Geschäft</t>
  </si>
  <si>
    <t>- Restaurants, Hotels</t>
  </si>
  <si>
    <t>- Andere Beherbergungen</t>
  </si>
  <si>
    <t>- Übrige Verwendung</t>
  </si>
  <si>
    <t>Unterhaltsarbeiten</t>
  </si>
  <si>
    <t>Gesamttotal</t>
  </si>
  <si>
    <t>11,3</t>
  </si>
  <si>
    <t>5,8</t>
  </si>
  <si>
    <t>32,7</t>
  </si>
  <si>
    <t>7,8</t>
  </si>
  <si>
    <t>8,7</t>
  </si>
  <si>
    <t>0,5</t>
  </si>
  <si>
    <t>3,3</t>
  </si>
  <si>
    <t>6,7</t>
  </si>
  <si>
    <t>119,0</t>
  </si>
  <si>
    <t>5,5</t>
  </si>
  <si>
    <t>0,0</t>
  </si>
  <si>
    <t>1,5</t>
  </si>
  <si>
    <t>19,5</t>
  </si>
  <si>
    <t>14,6</t>
  </si>
  <si>
    <t>7,6</t>
  </si>
  <si>
    <t>56,3</t>
  </si>
  <si>
    <t>27,2</t>
  </si>
  <si>
    <t>45,1</t>
  </si>
  <si>
    <t>41,5</t>
  </si>
  <si>
    <t>2,2</t>
  </si>
  <si>
    <t>25,1</t>
  </si>
  <si>
    <t>14,0</t>
  </si>
  <si>
    <t>99,7</t>
  </si>
  <si>
    <t>11,4</t>
  </si>
  <si>
    <t>65,8</t>
  </si>
  <si>
    <t>0,2</t>
  </si>
  <si>
    <t>18,7</t>
  </si>
  <si>
    <t>3,6</t>
  </si>
  <si>
    <t>16,5</t>
  </si>
  <si>
    <t>7,9</t>
  </si>
  <si>
    <t>0,9</t>
  </si>
  <si>
    <t>7,7</t>
  </si>
  <si>
    <t>324,8</t>
  </si>
  <si>
    <t>82,3</t>
  </si>
  <si>
    <t>207,9</t>
  </si>
  <si>
    <t>21,4</t>
  </si>
  <si>
    <t>5,6</t>
  </si>
  <si>
    <t>202,9</t>
  </si>
  <si>
    <t>145,4</t>
  </si>
  <si>
    <t>4,4</t>
  </si>
  <si>
    <t>51,5</t>
  </si>
  <si>
    <t>1,7</t>
  </si>
  <si>
    <t>380,9</t>
  </si>
  <si>
    <t>107,4</t>
  </si>
  <si>
    <t>33,0</t>
  </si>
  <si>
    <t>90,3</t>
  </si>
  <si>
    <t>79,8</t>
  </si>
  <si>
    <t>10,5</t>
  </si>
  <si>
    <t>13,8</t>
  </si>
  <si>
    <t>1,8</t>
  </si>
  <si>
    <t>41,0</t>
  </si>
  <si>
    <t>45,3</t>
  </si>
  <si>
    <t>7,2</t>
  </si>
  <si>
    <t>26,8</t>
  </si>
  <si>
    <t>2ʼ267,5</t>
  </si>
  <si>
    <t>478,3</t>
  </si>
  <si>
    <t>107,8</t>
  </si>
  <si>
    <t>1ʼ302,3</t>
  </si>
  <si>
    <t>260,8</t>
  </si>
  <si>
    <t>11,1</t>
  </si>
  <si>
    <t>61,3</t>
  </si>
  <si>
    <t>46,0</t>
  </si>
  <si>
    <t>40,7</t>
  </si>
  <si>
    <t>35,4</t>
  </si>
  <si>
    <t>3,7</t>
  </si>
  <si>
    <t>1,6</t>
  </si>
  <si>
    <t>550,6</t>
  </si>
  <si>
    <t>207,3</t>
  </si>
  <si>
    <t>51,0</t>
  </si>
  <si>
    <t>136,2</t>
  </si>
  <si>
    <t>45,5</t>
  </si>
  <si>
    <t>49,9</t>
  </si>
  <si>
    <t>26,7</t>
  </si>
  <si>
    <t>33,9</t>
  </si>
  <si>
    <t>411,8</t>
  </si>
  <si>
    <t>4ʼ340,7</t>
  </si>
  <si>
    <t>6,2</t>
  </si>
  <si>
    <t>0,1</t>
  </si>
  <si>
    <t>6,1</t>
  </si>
  <si>
    <t>1,2</t>
  </si>
  <si>
    <t>6,3</t>
  </si>
  <si>
    <t>2,0</t>
  </si>
  <si>
    <t>3,2</t>
  </si>
  <si>
    <t>0,8</t>
  </si>
  <si>
    <t>78,6</t>
  </si>
  <si>
    <t>4,6</t>
  </si>
  <si>
    <t>0,7</t>
  </si>
  <si>
    <t>10,0</t>
  </si>
  <si>
    <t>29,6</t>
  </si>
  <si>
    <t>10,8</t>
  </si>
  <si>
    <t>21,8</t>
  </si>
  <si>
    <t>2,1</t>
  </si>
  <si>
    <t>27,3</t>
  </si>
  <si>
    <t>44,6</t>
  </si>
  <si>
    <t>26,0</t>
  </si>
  <si>
    <t>40,3</t>
  </si>
  <si>
    <t>31,4</t>
  </si>
  <si>
    <t>2,7</t>
  </si>
  <si>
    <t>0,4</t>
  </si>
  <si>
    <t>16,1</t>
  </si>
  <si>
    <t>10,2</t>
  </si>
  <si>
    <t>330,6</t>
  </si>
  <si>
    <t>90,8</t>
  </si>
  <si>
    <t>214,3</t>
  </si>
  <si>
    <t>14,9</t>
  </si>
  <si>
    <t>9,2</t>
  </si>
  <si>
    <t>191,7</t>
  </si>
  <si>
    <t>147,2</t>
  </si>
  <si>
    <t>0,6</t>
  </si>
  <si>
    <t>42,3</t>
  </si>
  <si>
    <t>275,8</t>
  </si>
  <si>
    <t>72,9</t>
  </si>
  <si>
    <t>26,5</t>
  </si>
  <si>
    <t>80,7</t>
  </si>
  <si>
    <t>34,2</t>
  </si>
  <si>
    <t>11,6</t>
  </si>
  <si>
    <t>9,5</t>
  </si>
  <si>
    <t>38,5</t>
  </si>
  <si>
    <t>53,4</t>
  </si>
  <si>
    <t>10,4</t>
  </si>
  <si>
    <t>28,4</t>
  </si>
  <si>
    <t>1ʼ406,2</t>
  </si>
  <si>
    <t>226,0</t>
  </si>
  <si>
    <t>74,1</t>
  </si>
  <si>
    <t>851,0</t>
  </si>
  <si>
    <t>206,6</t>
  </si>
  <si>
    <t>3,0</t>
  </si>
  <si>
    <t>34,5</t>
  </si>
  <si>
    <t>10,9</t>
  </si>
  <si>
    <t>17,4</t>
  </si>
  <si>
    <t>15,6</t>
  </si>
  <si>
    <t>0,3</t>
  </si>
  <si>
    <t>457,8</t>
  </si>
  <si>
    <t>207,2</t>
  </si>
  <si>
    <t>20,9</t>
  </si>
  <si>
    <t>132,0</t>
  </si>
  <si>
    <t>45,8</t>
  </si>
  <si>
    <t>25,2</t>
  </si>
  <si>
    <t>26,6</t>
  </si>
  <si>
    <t>463,5</t>
  </si>
  <si>
    <t>3ʼ252,8</t>
  </si>
  <si>
    <t>2,3</t>
  </si>
  <si>
    <t>7,5</t>
  </si>
  <si>
    <t>1,9</t>
  </si>
  <si>
    <t>4,8</t>
  </si>
  <si>
    <t>4,7</t>
  </si>
  <si>
    <t>2,5</t>
  </si>
  <si>
    <t>1,0</t>
  </si>
  <si>
    <t>30,0</t>
  </si>
  <si>
    <t>6,0</t>
  </si>
  <si>
    <t>1,1</t>
  </si>
  <si>
    <t>12,7</t>
  </si>
  <si>
    <t>3,1</t>
  </si>
  <si>
    <t>100,0</t>
  </si>
  <si>
    <t>6,6</t>
  </si>
  <si>
    <t>4,5</t>
  </si>
  <si>
    <t>1,3</t>
  </si>
  <si>
    <t>43,2</t>
  </si>
  <si>
    <t>6,9</t>
  </si>
  <si>
    <t>26,2</t>
  </si>
  <si>
    <t>6,4</t>
  </si>
  <si>
    <t>14,1</t>
  </si>
  <si>
    <t>4,1</t>
  </si>
  <si>
    <t>14,2</t>
  </si>
  <si>
    <t>1) Arbeitsvorräte entsprechen den zu erwartenden Kosten für das Folgejahr von Projekten, die sich im Erhebungsjahr im Bau befinden.</t>
  </si>
  <si>
    <t>Öffentlicher Bau</t>
  </si>
  <si>
    <t>Privater Bau</t>
  </si>
  <si>
    <t>Total</t>
  </si>
  <si>
    <t>Tiefbau</t>
  </si>
  <si>
    <t>Hochbau</t>
  </si>
  <si>
    <t>Wohnungs-
bau</t>
  </si>
  <si>
    <t>Industrie-
bau</t>
  </si>
  <si>
    <t>Übriger Privatbau</t>
  </si>
  <si>
    <t xml:space="preserve">Total </t>
  </si>
  <si>
    <t>Investi-
tionen</t>
  </si>
  <si>
    <t>Unterhalt</t>
  </si>
  <si>
    <t>2012¹</t>
  </si>
  <si>
    <t>2017³</t>
  </si>
  <si>
    <t>...</t>
  </si>
  <si>
    <t>1) Bis 2012: Angaben nach alter Erhebungsmethode</t>
  </si>
  <si>
    <t>2) Ab 2012: Angaben nach neuer Erhebungsmethode; mit früheren Werten nur beschränkt vergleichbar</t>
  </si>
  <si>
    <t>3) Ab 2017: Neue Berechnungsmethode; mit früheren Werten nur beschränkt vergleichbar</t>
  </si>
  <si>
    <t>Bezirk²</t>
  </si>
  <si>
    <t>Industrie-
und Ge-
werbebau</t>
  </si>
  <si>
    <t>Übriger privater Bau</t>
  </si>
  <si>
    <t>davon
Unterhalts-
arbeiten</t>
  </si>
  <si>
    <t>Aarau</t>
  </si>
  <si>
    <t>Baden</t>
  </si>
  <si>
    <t>Bremgarten</t>
  </si>
  <si>
    <t>Brugg</t>
  </si>
  <si>
    <t>Kulm</t>
  </si>
  <si>
    <t>Laufenburg</t>
  </si>
  <si>
    <t>Lenzburg</t>
  </si>
  <si>
    <t>Muri</t>
  </si>
  <si>
    <t>Rheinfelden</t>
  </si>
  <si>
    <t>Zofingen</t>
  </si>
  <si>
    <t>Zurzach</t>
  </si>
  <si>
    <t>nicht zuteilbar³</t>
  </si>
  <si>
    <t>Kanton Aargau</t>
  </si>
  <si>
    <t>1) Ab 2017: Bauort statt Erhebungsstellnummer für Gemeindezuordnungen</t>
  </si>
  <si>
    <t>3) Im Wesentlichen Strassenbau, Bahnen und Militär</t>
  </si>
  <si>
    <t>Einwohner 31.12.2021</t>
  </si>
  <si>
    <t>In Franken pro Einwohner</t>
  </si>
  <si>
    <t>In Prozent</t>
  </si>
  <si>
    <t>Öffent-
licher Bau</t>
  </si>
  <si>
    <t>Industrie-
und
übriger
privater
Bau</t>
  </si>
  <si>
    <t>Wohnangs-
bau</t>
  </si>
  <si>
    <t>Industrie-
und übriger privater Bau</t>
  </si>
  <si>
    <t>Kanton Aargau³</t>
  </si>
  <si>
    <t>22,2</t>
  </si>
  <si>
    <t>21,2</t>
  </si>
  <si>
    <t>20,5</t>
  </si>
  <si>
    <t>22,9</t>
  </si>
  <si>
    <t>28,7</t>
  </si>
  <si>
    <t>59,0</t>
  </si>
  <si>
    <t>52,1</t>
  </si>
  <si>
    <t>13,7</t>
  </si>
  <si>
    <t>14,3</t>
  </si>
  <si>
    <t>34,7</t>
  </si>
  <si>
    <t>3) Die Werte für den Kanton Aargau enthalten auch die nicht zuteilbaren Bauten.</t>
  </si>
  <si>
    <t>Bund</t>
  </si>
  <si>
    <t>Kanton</t>
  </si>
  <si>
    <t>Ge-
meinden</t>
  </si>
  <si>
    <t>Haushalte</t>
  </si>
  <si>
    <t>Inst. Anleger</t>
  </si>
  <si>
    <t>Immob.-
Gesell-
schaften</t>
  </si>
  <si>
    <t>Wohn-
bau-
genossen-
schaften</t>
  </si>
  <si>
    <t>Andere Unter-
nehmen</t>
  </si>
  <si>
    <t>EW, GW¹ u. Privat-
bahnen</t>
  </si>
  <si>
    <t>1) EW: Elektrizitätswerke, GW: Gaswerke</t>
  </si>
  <si>
    <t>Verkehr und Kommuni-
kation</t>
  </si>
  <si>
    <t>Bildung und Forschung</t>
  </si>
  <si>
    <t>Ge-
sundheit</t>
  </si>
  <si>
    <t>Kultur und Freizeit</t>
  </si>
  <si>
    <t>Übrige Infra-
struktur</t>
  </si>
  <si>
    <t>Land- und Forstwirt-
schaft</t>
  </si>
  <si>
    <t>Industrie, Gewerbe und Dienst-
leistungen</t>
  </si>
  <si>
    <t>Bauobjekt</t>
  </si>
  <si>
    <t>Neubauten</t>
  </si>
  <si>
    <t>Umbauten</t>
  </si>
  <si>
    <t>Einfamilienhäuser</t>
  </si>
  <si>
    <t>Mehrfamilienhäuser</t>
  </si>
  <si>
    <t>Übrige Wohnungen¹</t>
  </si>
  <si>
    <t>Industrie, Gewerbe, Dienstleistungen und öffentliche Haushalte</t>
  </si>
  <si>
    <t>Betriebsgebäude, Werkstätten</t>
  </si>
  <si>
    <t>Lagerhallen, Depots</t>
  </si>
  <si>
    <t>Bürogebäude</t>
  </si>
  <si>
    <t>Geschäftshäuser</t>
  </si>
  <si>
    <t>Hotels, Restaurants</t>
  </si>
  <si>
    <t>Andere Beherbergungen²</t>
  </si>
  <si>
    <t>Übrige</t>
  </si>
  <si>
    <t>1) Seit 2008 sind bei den "Übrigen Wohnungen" auch die "Alterswohnungen" erfasst.</t>
  </si>
  <si>
    <t>Arbeitsvorräte für das
Folgejahr, in
1'000 Franken¹</t>
  </si>
  <si>
    <t>Ver-
änderung, in Prozent</t>
  </si>
  <si>
    <t>Gemeinden</t>
  </si>
  <si>
    <t>Private Haushalte</t>
  </si>
  <si>
    <t>Institutionelle Anleger</t>
  </si>
  <si>
    <t>Immobiliengesellschaften</t>
  </si>
  <si>
    <t>Wohnbaugenossenschaften</t>
  </si>
  <si>
    <t>Private Elektrizitäts- u. Gaswerke, Privatbahnen</t>
  </si>
  <si>
    <t>Andere Unternehmen</t>
  </si>
  <si>
    <t>Arbeitsvorräte insgesamt</t>
  </si>
  <si>
    <t>5,4</t>
  </si>
  <si>
    <t>Industrie-
und Gewerbe-
bau</t>
  </si>
  <si>
    <t>Kanton Aargau 2021</t>
  </si>
  <si>
    <t>1) Arbeitsvorräte entsprechen den zu erwartenden Kosten für das Folgejahr von Projekten, die sich im Bau befinden.</t>
  </si>
  <si>
    <t>Gebäude mit Wohnungen</t>
  </si>
  <si>
    <t>Wohnungen in ...</t>
  </si>
  <si>
    <t>Wohnun-
gen pro Mehr-
familien-
haus</t>
  </si>
  <si>
    <t>davon
Einfamilienhäuser</t>
  </si>
  <si>
    <t>davon
Mehrfamilienhäuser</t>
  </si>
  <si>
    <t>Einfamilienhäusern</t>
  </si>
  <si>
    <t>Mehrfamilienhäusern</t>
  </si>
  <si>
    <t>anderen Gebäuden</t>
  </si>
  <si>
    <t>absolut</t>
  </si>
  <si>
    <t>in Prozent</t>
  </si>
  <si>
    <t>78,4</t>
  </si>
  <si>
    <t>77,6</t>
  </si>
  <si>
    <t>76,6</t>
  </si>
  <si>
    <t>76,7</t>
  </si>
  <si>
    <t>81,6</t>
  </si>
  <si>
    <t>78,9</t>
  </si>
  <si>
    <t>88,1</t>
  </si>
  <si>
    <t>90,9</t>
  </si>
  <si>
    <t>92,0</t>
  </si>
  <si>
    <t>92,4</t>
  </si>
  <si>
    <t>87,4</t>
  </si>
  <si>
    <t>83,3</t>
  </si>
  <si>
    <t>80,3</t>
  </si>
  <si>
    <t>79,5</t>
  </si>
  <si>
    <t>82,2</t>
  </si>
  <si>
    <t>81,9</t>
  </si>
  <si>
    <t>82,9</t>
  </si>
  <si>
    <t>76,0</t>
  </si>
  <si>
    <t>74,6</t>
  </si>
  <si>
    <t>71,9</t>
  </si>
  <si>
    <t>70,3</t>
  </si>
  <si>
    <t>80,2</t>
  </si>
  <si>
    <t>83,6</t>
  </si>
  <si>
    <t>84,9</t>
  </si>
  <si>
    <t>84,3</t>
  </si>
  <si>
    <t>86,6</t>
  </si>
  <si>
    <t>84,4</t>
  </si>
  <si>
    <t>78,8</t>
  </si>
  <si>
    <t>77,1</t>
  </si>
  <si>
    <t>71,1</t>
  </si>
  <si>
    <t>75,6</t>
  </si>
  <si>
    <t>67,1</t>
  </si>
  <si>
    <t>67,9</t>
  </si>
  <si>
    <t>68,3</t>
  </si>
  <si>
    <t>62,2</t>
  </si>
  <si>
    <t>68,5</t>
  </si>
  <si>
    <t>63,8</t>
  </si>
  <si>
    <t>57,3</t>
  </si>
  <si>
    <t>55,7</t>
  </si>
  <si>
    <t>52,6</t>
  </si>
  <si>
    <t>50,7</t>
  </si>
  <si>
    <t>46,9</t>
  </si>
  <si>
    <t>54,4</t>
  </si>
  <si>
    <t>55,8</t>
  </si>
  <si>
    <t>53,7</t>
  </si>
  <si>
    <t>17,7</t>
  </si>
  <si>
    <t>16,2</t>
  </si>
  <si>
    <t>12,6</t>
  </si>
  <si>
    <t>10,1</t>
  </si>
  <si>
    <t>13,1</t>
  </si>
  <si>
    <t>17,3</t>
  </si>
  <si>
    <t>24,6</t>
  </si>
  <si>
    <t>21,5</t>
  </si>
  <si>
    <t>27,8</t>
  </si>
  <si>
    <t>25,4</t>
  </si>
  <si>
    <t>33,8</t>
  </si>
  <si>
    <t>28,0</t>
  </si>
  <si>
    <t>37,6</t>
  </si>
  <si>
    <t>37,0</t>
  </si>
  <si>
    <t>41,9</t>
  </si>
  <si>
    <t>45,9</t>
  </si>
  <si>
    <t>39,3</t>
  </si>
  <si>
    <t>41,6</t>
  </si>
  <si>
    <t>26,9</t>
  </si>
  <si>
    <t>25,9</t>
  </si>
  <si>
    <t>22,5</t>
  </si>
  <si>
    <t>31,8</t>
  </si>
  <si>
    <t>50,9</t>
  </si>
  <si>
    <t>55,4</t>
  </si>
  <si>
    <t>63,6</t>
  </si>
  <si>
    <t>49,5</t>
  </si>
  <si>
    <t>35,9</t>
  </si>
  <si>
    <t>36,6</t>
  </si>
  <si>
    <t>41,7</t>
  </si>
  <si>
    <t>37,5</t>
  </si>
  <si>
    <t>42,5</t>
  </si>
  <si>
    <t>38,9</t>
  </si>
  <si>
    <t>34,1</t>
  </si>
  <si>
    <t>32,2</t>
  </si>
  <si>
    <t>37,8</t>
  </si>
  <si>
    <t>39,1</t>
  </si>
  <si>
    <t>44,2</t>
  </si>
  <si>
    <t>47,9</t>
  </si>
  <si>
    <t>48,8</t>
  </si>
  <si>
    <t>47,3</t>
  </si>
  <si>
    <t>44,0</t>
  </si>
  <si>
    <t>43,1</t>
  </si>
  <si>
    <t>38,3</t>
  </si>
  <si>
    <t>32,6</t>
  </si>
  <si>
    <t>36,5</t>
  </si>
  <si>
    <t>24,8</t>
  </si>
  <si>
    <t>24,9</t>
  </si>
  <si>
    <t>24,4</t>
  </si>
  <si>
    <t>15,1</t>
  </si>
  <si>
    <t>12,4</t>
  </si>
  <si>
    <t>13,2</t>
  </si>
  <si>
    <t>15,7</t>
  </si>
  <si>
    <t>61,0</t>
  </si>
  <si>
    <t>55,6</t>
  </si>
  <si>
    <t>54,5</t>
  </si>
  <si>
    <t>50,0</t>
  </si>
  <si>
    <t>39,9</t>
  </si>
  <si>
    <t>42,9</t>
  </si>
  <si>
    <t>48,6</t>
  </si>
  <si>
    <t>48,4</t>
  </si>
  <si>
    <t>57,6</t>
  </si>
  <si>
    <t>58,5</t>
  </si>
  <si>
    <t>59,3</t>
  </si>
  <si>
    <t>62,6</t>
  </si>
  <si>
    <t>61,7</t>
  </si>
  <si>
    <t>74,4</t>
  </si>
  <si>
    <t>68,0</t>
  </si>
  <si>
    <t>72,0</t>
  </si>
  <si>
    <t>72,1</t>
  </si>
  <si>
    <t>73,4</t>
  </si>
  <si>
    <t>71,8</t>
  </si>
  <si>
    <t>76,4</t>
  </si>
  <si>
    <t>73,2</t>
  </si>
  <si>
    <t>77,0</t>
  </si>
  <si>
    <t>75,9</t>
  </si>
  <si>
    <t>78,5</t>
  </si>
  <si>
    <t>8,9</t>
  </si>
  <si>
    <t>8,4</t>
  </si>
  <si>
    <t>4,3</t>
  </si>
  <si>
    <t>4,2</t>
  </si>
  <si>
    <t>13,4</t>
  </si>
  <si>
    <t>8,3</t>
  </si>
  <si>
    <t>11,2</t>
  </si>
  <si>
    <t>11,8</t>
  </si>
  <si>
    <t>16,8</t>
  </si>
  <si>
    <t>9,9</t>
  </si>
  <si>
    <t>7,4</t>
  </si>
  <si>
    <t>5,69</t>
  </si>
  <si>
    <t>6,62</t>
  </si>
  <si>
    <t>6,91</t>
  </si>
  <si>
    <t>6,75</t>
  </si>
  <si>
    <t>6,48</t>
  </si>
  <si>
    <t>5,11</t>
  </si>
  <si>
    <t>5,01</t>
  </si>
  <si>
    <t>5,71</t>
  </si>
  <si>
    <t>5,94</t>
  </si>
  <si>
    <t>5,03</t>
  </si>
  <si>
    <t>5,33</t>
  </si>
  <si>
    <t>5,67</t>
  </si>
  <si>
    <t>5,18</t>
  </si>
  <si>
    <t>6,10</t>
  </si>
  <si>
    <t>6,40</t>
  </si>
  <si>
    <t>6,67</t>
  </si>
  <si>
    <t>6,55</t>
  </si>
  <si>
    <t>6,07</t>
  </si>
  <si>
    <t>7,68</t>
  </si>
  <si>
    <t>7,50</t>
  </si>
  <si>
    <t>8,05</t>
  </si>
  <si>
    <t>7,16</t>
  </si>
  <si>
    <t>7,74</t>
  </si>
  <si>
    <t>7,88</t>
  </si>
  <si>
    <t>7,80</t>
  </si>
  <si>
    <t>6,88</t>
  </si>
  <si>
    <t>7,18</t>
  </si>
  <si>
    <t>… Drei Punkte anstelle einer Zahl bedeuten, dass diese nicht erhältlich oder ohne Bedeutung ist oder aus anderen Gründen weggelassen wurde.</t>
  </si>
  <si>
    <t>Bezirk¹</t>
  </si>
  <si>
    <t>Ein-
familien-
häuser</t>
  </si>
  <si>
    <t>Andere Gebäude</t>
  </si>
  <si>
    <t>Gebäude</t>
  </si>
  <si>
    <t>Neu erstellte Wohnungen mit ... Zimmern</t>
  </si>
  <si>
    <t>6+</t>
  </si>
  <si>
    <t>13,0</t>
  </si>
  <si>
    <t>3,8</t>
  </si>
  <si>
    <t>26,1</t>
  </si>
  <si>
    <t>20,3</t>
  </si>
  <si>
    <t>33,1</t>
  </si>
  <si>
    <t>30,3</t>
  </si>
  <si>
    <t>31,7</t>
  </si>
  <si>
    <t>23,1</t>
  </si>
  <si>
    <t>27,5</t>
  </si>
  <si>
    <t>17,6</t>
  </si>
  <si>
    <t>18,1</t>
  </si>
  <si>
    <t>12,1</t>
  </si>
  <si>
    <t>6,5</t>
  </si>
  <si>
    <t>3,4</t>
  </si>
  <si>
    <t>4,9</t>
  </si>
  <si>
    <t>Neu erstellte Wohnungen</t>
  </si>
  <si>
    <t>Umbau-
gewinn</t>
  </si>
  <si>
    <t>Ab-
bruch-
verlust</t>
  </si>
  <si>
    <t>Bereini-
gungen</t>
  </si>
  <si>
    <t>Reinzugang an Wohnungen mit ... Zimmern</t>
  </si>
  <si>
    <t>davon Einfamilienhäsuer</t>
  </si>
  <si>
    <t>1994¹</t>
  </si>
  <si>
    <t>2010²</t>
  </si>
  <si>
    <t>2012⁴</t>
  </si>
  <si>
    <t>2017⁵</t>
  </si>
  <si>
    <t>…</t>
  </si>
  <si>
    <t>1) Ab 1994: Angaben nach neuer Erhebungsmethode; mit früheren Werten nur beschränkt vergleichbar</t>
  </si>
  <si>
    <t>3) Bis 2012: Angaben nach ab 1994 bis 2011 gültiger Erhebungsmethode</t>
  </si>
  <si>
    <t>4) Ab 2012: Angaben nach neuer Erhebungsmethode; mit früheren Werten nur beschränkt vergleichbar</t>
  </si>
  <si>
    <t>5) Ab 2017: "Neu erstellte Wohnungen", "Umbaugewinn" und Abruchverlust" nach neuer Berechnungsmethode; mit früheren Werten nur beschränkt vergleichbar</t>
  </si>
  <si>
    <t>Heizsystem/Energiequelle</t>
  </si>
  <si>
    <t>Wohnungen</t>
  </si>
  <si>
    <t>Heizsystem der Heizung</t>
  </si>
  <si>
    <t>Wärmepumpe</t>
  </si>
  <si>
    <t>Thermische Solaranlage</t>
  </si>
  <si>
    <t>Heizkessel</t>
  </si>
  <si>
    <t>Ofen</t>
  </si>
  <si>
    <t>Elektroheizung</t>
  </si>
  <si>
    <t>Wärmetauscher</t>
  </si>
  <si>
    <t>Anderes Heizsystem</t>
  </si>
  <si>
    <t>Kein Heizsystem</t>
  </si>
  <si>
    <t>Heizsystem Warmwasser</t>
  </si>
  <si>
    <t>Boiler</t>
  </si>
  <si>
    <t>Energiequelle der Heizung</t>
  </si>
  <si>
    <t>Energiequelle für die Wärmepumpe²</t>
  </si>
  <si>
    <t>Gas</t>
  </si>
  <si>
    <t>Heizöl</t>
  </si>
  <si>
    <t>Holz</t>
  </si>
  <si>
    <t>Elektrizität</t>
  </si>
  <si>
    <t>Solarthermie</t>
  </si>
  <si>
    <t>Fernwärme</t>
  </si>
  <si>
    <t>Andere Energiequelle</t>
  </si>
  <si>
    <t>Keine Energiequelle</t>
  </si>
  <si>
    <t>Energiequelle Warmwasser</t>
  </si>
  <si>
    <t>Wohnungsbestand</t>
  </si>
  <si>
    <t>Wohnungen mit ... Zimmern</t>
  </si>
  <si>
    <t>Einwohner pro Wohnung¹</t>
  </si>
  <si>
    <t>davon
Einfamilienhäuse</t>
  </si>
  <si>
    <t>1980²</t>
  </si>
  <si>
    <t>1990³</t>
  </si>
  <si>
    <t>2000⁴</t>
  </si>
  <si>
    <t>2009⁵</t>
  </si>
  <si>
    <t>30,8</t>
  </si>
  <si>
    <t>31,1</t>
  </si>
  <si>
    <t>31,3</t>
  </si>
  <si>
    <t>31,5</t>
  </si>
  <si>
    <t>31,9</t>
  </si>
  <si>
    <t>32,3</t>
  </si>
  <si>
    <t>33,7</t>
  </si>
  <si>
    <t>33,5</t>
  </si>
  <si>
    <t>33,6</t>
  </si>
  <si>
    <t>34,9</t>
  </si>
  <si>
    <t>35,0</t>
  </si>
  <si>
    <t>35,1</t>
  </si>
  <si>
    <t>35,2</t>
  </si>
  <si>
    <t>34,8</t>
  </si>
  <si>
    <t>34,4</t>
  </si>
  <si>
    <t>32,1</t>
  </si>
  <si>
    <t>31,6</t>
  </si>
  <si>
    <t>31,2</t>
  </si>
  <si>
    <t>30,9</t>
  </si>
  <si>
    <t>30,6</t>
  </si>
  <si>
    <t>30,4</t>
  </si>
  <si>
    <t>30,1</t>
  </si>
  <si>
    <t>2,72</t>
  </si>
  <si>
    <t>2,70</t>
  </si>
  <si>
    <t>2,67</t>
  </si>
  <si>
    <t>2,63</t>
  </si>
  <si>
    <t>2,58</t>
  </si>
  <si>
    <t>2,55</t>
  </si>
  <si>
    <t>2,52</t>
  </si>
  <si>
    <t>2,50</t>
  </si>
  <si>
    <t>2,49</t>
  </si>
  <si>
    <t>2,47</t>
  </si>
  <si>
    <t>2,46</t>
  </si>
  <si>
    <t>2,45</t>
  </si>
  <si>
    <t>2,40</t>
  </si>
  <si>
    <t>2,38</t>
  </si>
  <si>
    <t>2,35</t>
  </si>
  <si>
    <t>2,32</t>
  </si>
  <si>
    <t>2,30</t>
  </si>
  <si>
    <t>2,29</t>
  </si>
  <si>
    <t>2,27</t>
  </si>
  <si>
    <t>2,28</t>
  </si>
  <si>
    <t>2,26</t>
  </si>
  <si>
    <t>2,24</t>
  </si>
  <si>
    <t>2,23</t>
  </si>
  <si>
    <t>2,22</t>
  </si>
  <si>
    <t>2,17</t>
  </si>
  <si>
    <t>2,16</t>
  </si>
  <si>
    <t>2,15</t>
  </si>
  <si>
    <t>2,14</t>
  </si>
  <si>
    <t>2,13</t>
  </si>
  <si>
    <t>2,12</t>
  </si>
  <si>
    <t>2,10</t>
  </si>
  <si>
    <t>2,09</t>
  </si>
  <si>
    <t>2,08</t>
  </si>
  <si>
    <t>1) Die Berechnung beschreibt einen theoretischen Wert.</t>
  </si>
  <si>
    <t>2) Ab 1980: bereinigter Wohnungsbestand gemäss eidgenössische Volkszählung 1980</t>
  </si>
  <si>
    <t>3) Ab 1990: bereinigter Wohnungsbestand gemäss eidgenössische Volkszählung 1990</t>
  </si>
  <si>
    <t>Bauperiode Fläche</t>
  </si>
  <si>
    <t>Mit ... Zimmern</t>
  </si>
  <si>
    <t>Bauperiode</t>
  </si>
  <si>
    <t>vor 1946</t>
  </si>
  <si>
    <t>1946-1980</t>
  </si>
  <si>
    <t>1981-2000</t>
  </si>
  <si>
    <t>vor 1919 erbaut</t>
  </si>
  <si>
    <t>1919-1945 erbaut</t>
  </si>
  <si>
    <t>1946-1960 erbaut</t>
  </si>
  <si>
    <t>1961-1970 erbaut</t>
  </si>
  <si>
    <t>1971-1980 erbaut</t>
  </si>
  <si>
    <t>1981-1990 erbaut</t>
  </si>
  <si>
    <t>1991-2000 erbaut</t>
  </si>
  <si>
    <t>2001-2005 erbaut</t>
  </si>
  <si>
    <t>2006-2010 erbaut</t>
  </si>
  <si>
    <t>2011-2015 erbaut</t>
  </si>
  <si>
    <t>Fläche der Wohnung (in m²)</t>
  </si>
  <si>
    <t>unter 40</t>
  </si>
  <si>
    <t>40-59</t>
  </si>
  <si>
    <t>60-79</t>
  </si>
  <si>
    <t>80-99</t>
  </si>
  <si>
    <t>100-119</t>
  </si>
  <si>
    <t>120-159</t>
  </si>
  <si>
    <t>160+</t>
  </si>
  <si>
    <t>Gebäudekategorie
Bauperiode
Geschosszahl</t>
  </si>
  <si>
    <t>Gebäude mit Wohnnutzung</t>
  </si>
  <si>
    <t>Mit ... Wohnungen¹</t>
  </si>
  <si>
    <t>3-5</t>
  </si>
  <si>
    <t>6-9</t>
  </si>
  <si>
    <t>10+</t>
  </si>
  <si>
    <t>Kategorie</t>
  </si>
  <si>
    <t>Reine Wohngebäude</t>
  </si>
  <si>
    <t>Wohngebäude mit Nebennutzung</t>
  </si>
  <si>
    <t>Gebäude mit teilweiser Wohnnutzung</t>
  </si>
  <si>
    <t>Geschosszahl</t>
  </si>
  <si>
    <t>4-5</t>
  </si>
  <si>
    <t>6-7</t>
  </si>
  <si>
    <t>8+</t>
  </si>
  <si>
    <t>Energiequelle der Heizung³</t>
  </si>
  <si>
    <t>Energiequellen für Wärmepumpen²</t>
  </si>
  <si>
    <t>Andere</t>
  </si>
  <si>
    <t>Energiequelle für die Warmwasseraufbereitung³</t>
  </si>
  <si>
    <t>Eigentümertyp</t>
  </si>
  <si>
    <t>Natürliche Person(en)</t>
  </si>
  <si>
    <t>Juristische Person</t>
  </si>
  <si>
    <t>Gemeinschaft⁴</t>
  </si>
  <si>
    <t>Gemischt⁵</t>
  </si>
  <si>
    <t>Unbekannt⁶</t>
  </si>
  <si>
    <t>2) Energiequellen für Wärmepumpen sind z.B. Luft, Geothermie oder Wasser.</t>
  </si>
  <si>
    <t>6) Unbekannt: Eigentümertyp, dem Gebäude zugeordnet werden, bei denen im Grundbuch keine Informationen zu den Eigentümern enthalten sind.</t>
  </si>
  <si>
    <t>Wohnungs-
bestand, per 31.12.</t>
  </si>
  <si>
    <t>Leer stehende Wohnungen mit ... Zimmern</t>
  </si>
  <si>
    <t>Leer-
wohnungs-
ziffer</t>
  </si>
  <si>
    <t>1980¹</t>
  </si>
  <si>
    <t>1984²</t>
  </si>
  <si>
    <t>2,01</t>
  </si>
  <si>
    <t>2,88</t>
  </si>
  <si>
    <t>1,99</t>
  </si>
  <si>
    <t>1,10</t>
  </si>
  <si>
    <t>0,65</t>
  </si>
  <si>
    <t>0,52</t>
  </si>
  <si>
    <t>0,46</t>
  </si>
  <si>
    <t>0,66</t>
  </si>
  <si>
    <t>1,08</t>
  </si>
  <si>
    <t>1,13</t>
  </si>
  <si>
    <t>1,07</t>
  </si>
  <si>
    <t>0,83</t>
  </si>
  <si>
    <t>0,56</t>
  </si>
  <si>
    <t>0,25</t>
  </si>
  <si>
    <t>0,26</t>
  </si>
  <si>
    <t>0,43</t>
  </si>
  <si>
    <t>0,63</t>
  </si>
  <si>
    <t>1,24</t>
  </si>
  <si>
    <t>1,48</t>
  </si>
  <si>
    <t>1,73</t>
  </si>
  <si>
    <t>2,20</t>
  </si>
  <si>
    <t>1,84</t>
  </si>
  <si>
    <t>1,39</t>
  </si>
  <si>
    <t>1,16</t>
  </si>
  <si>
    <t>1,20</t>
  </si>
  <si>
    <t>1,32</t>
  </si>
  <si>
    <t>1,50</t>
  </si>
  <si>
    <t>1,51</t>
  </si>
  <si>
    <t>1,49</t>
  </si>
  <si>
    <t>1,35</t>
  </si>
  <si>
    <t>1,54</t>
  </si>
  <si>
    <t>1,61</t>
  </si>
  <si>
    <t>1,68</t>
  </si>
  <si>
    <t>1,67</t>
  </si>
  <si>
    <t>1,98</t>
  </si>
  <si>
    <t>2,18</t>
  </si>
  <si>
    <t>2,34</t>
  </si>
  <si>
    <t>2,65</t>
  </si>
  <si>
    <t>2,59</t>
  </si>
  <si>
    <t>1,69</t>
  </si>
  <si>
    <t>1,40</t>
  </si>
  <si>
    <t>1) Ab 1980: bereinigter Wohnungsbestand gemäss eidgenössische Volkszählung 1980</t>
  </si>
  <si>
    <t>Rein-
zugang an Woh-
nungen</t>
  </si>
  <si>
    <t>Leer stehende Wohnungen</t>
  </si>
  <si>
    <t>davon in ...</t>
  </si>
  <si>
    <t>Ein-
familien-
häusern</t>
  </si>
  <si>
    <t>Neu-
bauten</t>
  </si>
  <si>
    <t>3) Ab 1990: bereinigter Wohnungsbestand gemäss eidgenössischer Volkszählung 1990</t>
  </si>
  <si>
    <t>4) Ab 2000: bereinigter Wohnungsbestand gemäss eidgenössische Volkszählung 2000</t>
  </si>
  <si>
    <t>Leerwohnungsziffern der Wohnungen mit ... Zimmern</t>
  </si>
  <si>
    <t>Leerwohnungsziffer</t>
  </si>
  <si>
    <t>davon in
Ein-
familien-
häusern</t>
  </si>
  <si>
    <t>0,58</t>
  </si>
  <si>
    <t>0,35</t>
  </si>
  <si>
    <t>0,36</t>
  </si>
  <si>
    <t>0,76</t>
  </si>
  <si>
    <t>1,09</t>
  </si>
  <si>
    <t>0,80</t>
  </si>
  <si>
    <t>0,47</t>
  </si>
  <si>
    <t>0,23</t>
  </si>
  <si>
    <t>0,16</t>
  </si>
  <si>
    <t>0,28</t>
  </si>
  <si>
    <t>0,44</t>
  </si>
  <si>
    <t>0,81</t>
  </si>
  <si>
    <t>1,04</t>
  </si>
  <si>
    <t>1,74</t>
  </si>
  <si>
    <t>2,31</t>
  </si>
  <si>
    <t>3,14</t>
  </si>
  <si>
    <t>3,88</t>
  </si>
  <si>
    <t>3,20</t>
  </si>
  <si>
    <t>3,71</t>
  </si>
  <si>
    <t>3,38</t>
  </si>
  <si>
    <t>2,54</t>
  </si>
  <si>
    <t>1,95</t>
  </si>
  <si>
    <t>2,00</t>
  </si>
  <si>
    <t>1,91</t>
  </si>
  <si>
    <t>1,87</t>
  </si>
  <si>
    <t>1,75</t>
  </si>
  <si>
    <t>1,62</t>
  </si>
  <si>
    <t>2,82</t>
  </si>
  <si>
    <t>2,75</t>
  </si>
  <si>
    <t>2,57</t>
  </si>
  <si>
    <t>3,28</t>
  </si>
  <si>
    <t>4,09</t>
  </si>
  <si>
    <t>3,61</t>
  </si>
  <si>
    <t>3,62</t>
  </si>
  <si>
    <t>3,54</t>
  </si>
  <si>
    <t>4,10</t>
  </si>
  <si>
    <t>4,41</t>
  </si>
  <si>
    <t>3,91</t>
  </si>
  <si>
    <t>0,59</t>
  </si>
  <si>
    <t>0,50</t>
  </si>
  <si>
    <t>1,27</t>
  </si>
  <si>
    <t>1,18</t>
  </si>
  <si>
    <t>1,23</t>
  </si>
  <si>
    <t>0,22</t>
  </si>
  <si>
    <t>0,17</t>
  </si>
  <si>
    <t>0,19</t>
  </si>
  <si>
    <t>0,38</t>
  </si>
  <si>
    <t>1,80</t>
  </si>
  <si>
    <t>3,39</t>
  </si>
  <si>
    <t>3,09</t>
  </si>
  <si>
    <t>1,45</t>
  </si>
  <si>
    <t>1,29</t>
  </si>
  <si>
    <t>1,57</t>
  </si>
  <si>
    <t>1,63</t>
  </si>
  <si>
    <t>1,64</t>
  </si>
  <si>
    <t>1,46</t>
  </si>
  <si>
    <t>2,62</t>
  </si>
  <si>
    <t>3,01</t>
  </si>
  <si>
    <t>3,12</t>
  </si>
  <si>
    <t>3,53</t>
  </si>
  <si>
    <t>3,50</t>
  </si>
  <si>
    <t>3,48</t>
  </si>
  <si>
    <t>2,43</t>
  </si>
  <si>
    <t>1,30</t>
  </si>
  <si>
    <t>1,25</t>
  </si>
  <si>
    <t>0,69</t>
  </si>
  <si>
    <t>0,24</t>
  </si>
  <si>
    <t>0,21</t>
  </si>
  <si>
    <t>0,39</t>
  </si>
  <si>
    <t>0,73</t>
  </si>
  <si>
    <t>1,38</t>
  </si>
  <si>
    <t>3,04</t>
  </si>
  <si>
    <t>3,44</t>
  </si>
  <si>
    <t>3,31</t>
  </si>
  <si>
    <t>2,96</t>
  </si>
  <si>
    <t>2,44</t>
  </si>
  <si>
    <t>1,77</t>
  </si>
  <si>
    <t>1,42</t>
  </si>
  <si>
    <t>1,65</t>
  </si>
  <si>
    <t>2,21</t>
  </si>
  <si>
    <t>2,68</t>
  </si>
  <si>
    <t>3,94</t>
  </si>
  <si>
    <t>3,84</t>
  </si>
  <si>
    <t>4,00</t>
  </si>
  <si>
    <t>3,03</t>
  </si>
  <si>
    <t>1,85</t>
  </si>
  <si>
    <t>0,92</t>
  </si>
  <si>
    <t>1,53</t>
  </si>
  <si>
    <t>0,97</t>
  </si>
  <si>
    <t>0,30</t>
  </si>
  <si>
    <t>0,31</t>
  </si>
  <si>
    <t>0,41</t>
  </si>
  <si>
    <t>1,00</t>
  </si>
  <si>
    <t>1,66</t>
  </si>
  <si>
    <t>2,69</t>
  </si>
  <si>
    <t>2,02</t>
  </si>
  <si>
    <t>1,44</t>
  </si>
  <si>
    <t>1,52</t>
  </si>
  <si>
    <t>1,88</t>
  </si>
  <si>
    <t>1,90</t>
  </si>
  <si>
    <t>1,76</t>
  </si>
  <si>
    <t>2,89</t>
  </si>
  <si>
    <t>2,76</t>
  </si>
  <si>
    <t>2,74</t>
  </si>
  <si>
    <t>0,53</t>
  </si>
  <si>
    <t>0,48</t>
  </si>
  <si>
    <t>0,74</t>
  </si>
  <si>
    <t>0,95</t>
  </si>
  <si>
    <t>0,57</t>
  </si>
  <si>
    <t>0,40</t>
  </si>
  <si>
    <t>0,91</t>
  </si>
  <si>
    <t>1,22</t>
  </si>
  <si>
    <t>1,26</t>
  </si>
  <si>
    <t>1,21</t>
  </si>
  <si>
    <t>1,31</t>
  </si>
  <si>
    <t>1,36</t>
  </si>
  <si>
    <t>1,19</t>
  </si>
  <si>
    <t>1,01</t>
  </si>
  <si>
    <t>1,06</t>
  </si>
  <si>
    <t>1,11</t>
  </si>
  <si>
    <t>1,02</t>
  </si>
  <si>
    <t>1,15</t>
  </si>
  <si>
    <t>1,28</t>
  </si>
  <si>
    <t>1,34</t>
  </si>
  <si>
    <t>0,99</t>
  </si>
  <si>
    <t>0,85</t>
  </si>
  <si>
    <t>0,27</t>
  </si>
  <si>
    <t>0,32</t>
  </si>
  <si>
    <t>0,10</t>
  </si>
  <si>
    <t>0,33</t>
  </si>
  <si>
    <t>0,45</t>
  </si>
  <si>
    <t>0,49</t>
  </si>
  <si>
    <t>0,61</t>
  </si>
  <si>
    <t>0,64</t>
  </si>
  <si>
    <t>0,60</t>
  </si>
  <si>
    <t>0,90</t>
  </si>
  <si>
    <t>0,93</t>
  </si>
  <si>
    <t>1,05</t>
  </si>
  <si>
    <t>0,72</t>
  </si>
  <si>
    <t>0,37</t>
  </si>
  <si>
    <t>0,79</t>
  </si>
  <si>
    <t>0,84</t>
  </si>
  <si>
    <t>0,75</t>
  </si>
  <si>
    <t>0,77</t>
  </si>
  <si>
    <t>0,70</t>
  </si>
  <si>
    <t>0,71</t>
  </si>
  <si>
    <t>0,62</t>
  </si>
  <si>
    <t>0,86</t>
  </si>
  <si>
    <t>Bezirk Kanton</t>
  </si>
  <si>
    <t>Leer stehende Wohnungen, per 01.06.2023</t>
  </si>
  <si>
    <t>Total Wohnungs-
bestand, per 31.12.2022</t>
  </si>
  <si>
    <t>Leer-
wohnungs-
ziffer²,
per 01.06.2023</t>
  </si>
  <si>
    <t>Neu-
bauten¹</t>
  </si>
  <si>
    <t>0,98</t>
  </si>
  <si>
    <t>1,43</t>
  </si>
  <si>
    <t>1) Effektiver Wohnungsbestand gemäss Gebäude- und Wohnungsstatistik (GWS)</t>
  </si>
  <si>
    <t>2) Die Leerwohnungsziffer stellt das Verhältnis der leer stehenden Wohnungen per 1. Juni zum Wohnungsbestand per 31. Dezember des Vorjahrs dar.</t>
  </si>
  <si>
    <t>Gemeinde-
nummer</t>
  </si>
  <si>
    <t>Kanton
Bezirke
Gemeinden¹</t>
  </si>
  <si>
    <t>Bautätigkeit 2021 in 1'000 Franken</t>
  </si>
  <si>
    <t>Arbeits-
vorräte 2021 für
Folgejahr,
in 1'000
Franken</t>
  </si>
  <si>
    <t>Neu erst. Geb.
mit Wohnungen, 2021</t>
  </si>
  <si>
    <t>Neu erstellte Woh-
nungen, 2021</t>
  </si>
  <si>
    <t>Rein-
zugang an Woh-
nungen, 2022</t>
  </si>
  <si>
    <t>Wohnungs-
bestand, per 31.12.2022</t>
  </si>
  <si>
    <t>Leer
stehende
Woh-
nungen, per
01.06.2023</t>
  </si>
  <si>
    <t>Leerwoh-
nungs-
ziffer, per 01.06.2023</t>
  </si>
  <si>
    <t>davon
Einfamilien-
häuser</t>
  </si>
  <si>
    <t>nicht zuteilbar</t>
  </si>
  <si>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</si>
  <si>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</si>
  <si>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</si>
  <si>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</si>
  <si>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</si>
  <si>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</si>
  <si>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</si>
  <si>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</si>
  <si>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</si>
  <si>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</si>
  <si>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</si>
  <si>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</si>
  <si>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</si>
  <si>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</si>
  <si>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</si>
  <si>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</si>
  <si>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</si>
  <si>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</si>
  <si>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</si>
  <si>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</si>
  <si>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</si>
  <si>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</si>
  <si>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</si>
  <si>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</si>
  <si>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</si>
  <si>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</si>
  <si>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</si>
  <si>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</si>
  <si>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</si>
  <si>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</si>
  <si>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</si>
  <si>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</si>
  <si>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</si>
  <si>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</si>
  <si>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</si>
  <si>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</si>
  <si>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</si>
  <si>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</si>
  <si>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</si>
  <si>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</si>
  <si>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</si>
  <si>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</si>
  <si>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</si>
  <si>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</si>
  <si>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</si>
  <si>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</si>
  <si>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</si>
  <si>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</si>
  <si>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</si>
  <si>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</si>
  <si>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</si>
  <si>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</si>
  <si>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</si>
  <si>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</si>
  <si>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</si>
  <si>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</si>
  <si>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</si>
  <si>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</si>
  <si>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</si>
  <si>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</si>
  <si>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</si>
  <si>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</si>
  <si>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</si>
  <si>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</si>
  <si>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</si>
  <si>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</si>
  <si>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</si>
  <si>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</si>
  <si>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</si>
  <si>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</si>
  <si>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</si>
  <si>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</si>
  <si>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</si>
  <si>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</si>
  <si>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</si>
  <si>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</si>
  <si>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</si>
  <si>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</si>
  <si>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</si>
  <si>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</si>
  <si>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</si>
  <si>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</si>
  <si>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</si>
  <si>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</si>
  <si>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</si>
  <si>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</si>
  <si>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</si>
  <si>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</si>
  <si>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</si>
  <si>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</si>
  <si>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</si>
  <si>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</si>
  <si>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</si>
  <si>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</si>
  <si>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</si>
  <si>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</si>
  <si>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</si>
  <si>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</si>
  <si>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</si>
  <si>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</si>
  <si>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</si>
  <si>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</si>
  <si>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</si>
  <si>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</si>
  <si>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Herznach-Ueken</t>
  </si>
  <si>
    <t>Kaisten</t>
  </si>
  <si>
    <t>Mettauertal</t>
  </si>
  <si>
    <t>Münchwilen (AG)</t>
  </si>
  <si>
    <t>Oberhof</t>
  </si>
  <si>
    <t>Oeschgen</t>
  </si>
  <si>
    <t>Schwaderloch</t>
  </si>
  <si>
    <t>Sisseln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</si>
  <si>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</si>
  <si>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</si>
  <si>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</si>
  <si>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</si>
  <si>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</si>
  <si>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</si>
  <si>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</si>
  <si>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</si>
  <si>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</si>
  <si>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</si>
  <si>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</si>
  <si>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</si>
  <si>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</si>
  <si>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</si>
  <si>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</si>
  <si>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</si>
  <si>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</si>
  <si>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</si>
  <si>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</si>
  <si>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</si>
  <si>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</si>
  <si>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</si>
  <si>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</si>
  <si>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</si>
  <si>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</si>
  <si>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</si>
  <si>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</si>
  <si>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</si>
  <si>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</si>
  <si>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</si>
  <si>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</si>
  <si>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</si>
  <si>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</si>
  <si>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</si>
  <si>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</si>
  <si>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</si>
  <si>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</si>
  <si>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</si>
  <si>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</si>
  <si>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</si>
  <si>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</si>
  <si>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</si>
  <si>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</si>
  <si>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</si>
  <si>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</si>
  <si>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</si>
  <si>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</si>
  <si>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</si>
  <si>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</si>
  <si>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</si>
  <si>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</si>
  <si>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</si>
  <si>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</si>
  <si>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</si>
  <si>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</si>
  <si>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</si>
  <si>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</si>
  <si>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</si>
  <si>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</si>
  <si>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</si>
  <si>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</si>
  <si>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</si>
  <si>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</si>
  <si>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</si>
  <si>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</si>
  <si>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</si>
  <si>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</si>
  <si>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</si>
  <si>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</si>
  <si>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</si>
  <si>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</si>
  <si>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</si>
  <si>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</si>
  <si>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</si>
  <si>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</si>
  <si>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</si>
  <si>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</si>
  <si>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</si>
  <si>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</si>
  <si>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</si>
  <si>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</si>
  <si>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</si>
  <si>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</si>
  <si>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</si>
  <si>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</si>
  <si>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</si>
  <si>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</si>
  <si>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</si>
  <si>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</si>
  <si>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Bautätigkeit 2021, in 1'000 Franken</t>
  </si>
  <si>
    <t>Arbeitsvorräte 2021 für das
Folgejahr 2022, in 1'000 Franken</t>
  </si>
  <si>
    <t>Woh-
nungsbau</t>
  </si>
  <si>
    <t>Übriger
privater
Bau</t>
  </si>
  <si>
    <t>Burg (AG)</t>
  </si>
  <si>
    <t>Herznach</t>
  </si>
  <si>
    <t>Ueken</t>
  </si>
  <si>
    <t>Leer stehende Wohneinheiten, per 01.06.2023</t>
  </si>
  <si>
    <t>Total
Wohnungs-
bestand,
per
31.12.2022³</t>
  </si>
  <si>
    <t>Leer-
wohnungs-
ziffer, per 01.06.2023</t>
  </si>
  <si>
    <t>in Ein-
familien-
häusern</t>
  </si>
  <si>
    <t>in Neu-
bauten²</t>
  </si>
  <si>
    <t>0,51</t>
  </si>
  <si>
    <t>0,14</t>
  </si>
  <si>
    <t>0,11</t>
  </si>
  <si>
    <t>0,00</t>
  </si>
  <si>
    <t>0,87</t>
  </si>
  <si>
    <t>1,41</t>
  </si>
  <si>
    <t>1,97</t>
  </si>
  <si>
    <t>0,08</t>
  </si>
  <si>
    <t>0,88</t>
  </si>
  <si>
    <t>0,94</t>
  </si>
  <si>
    <t>0,78</t>
  </si>
  <si>
    <t>1,71</t>
  </si>
  <si>
    <t>1,14</t>
  </si>
  <si>
    <t>1) Gebietsstand per 1. Januar 2023</t>
  </si>
  <si>
    <t>2) Vor zwei oder weniger Jahren erstellt</t>
  </si>
  <si>
    <t>Kantone
Bezirke
Gemeinden¹</t>
  </si>
  <si>
    <t>Wohnungen Total per 31.12.2022</t>
  </si>
  <si>
    <t>1946–1980</t>
  </si>
  <si>
    <t>1981–2000</t>
  </si>
  <si>
    <t>1) Gebietsstand per 1. Januar 2022</t>
  </si>
  <si>
    <t>Wohngebäude</t>
  </si>
  <si>
    <t>Gebäude mit teilweiser Wohn-
nutzung</t>
  </si>
  <si>
    <t>Wohn-
gebäude mit Neben-
nutzung</t>
  </si>
  <si>
    <t>2001– 2022</t>
  </si>
  <si>
    <t xml:space="preserve">Total  </t>
  </si>
  <si>
    <t>Mehr-
familien-
häuser</t>
  </si>
  <si>
    <t>Baukosten</t>
  </si>
  <si>
    <t>Darunter sind sämtliche Ausgaben zu verstehen, die bei der Realisierung eines Bauwerkes anfallen. Die Kosten beinhalten alle Vorbereitungsarbeiten, die reinen Baukosten, alle fest eingebauten Einrichtungen, die der speziellen Nutzung eines Bauwerks dienen, die Umgebungsarbeiten sowie alle Erschliessungsarbeiten innerhalb der Grundstücksgrenzen und alle Baunebenkosten. Nicht eingeschlossen sind die Kosten für den Erwerb des Grundstücks, die Erschliessung ausserhalb der Grundstücksgrenzen sowie die Kosten für die Ausstattung mit mobilen Gegenständen.</t>
  </si>
  <si>
    <t>Bauausgaben/-investitionen im Berichtsjahr</t>
  </si>
  <si>
    <t>Anteil der im Berichtsjahr getätigten Ausgaben der gesamten Baukosten. Bis und mit 2012 wurden nur die im Bau befindlichen Projekte, die im Berichtsjahr zu Ende geführt wurden, erfasst (gemäss Baukontrolle). Ab 2013 basiert die Berechnung der Variablen Gebäude und Wohnungen auf der Entität Gebäude anstatt des Bauprojekts. Die Daten des Jahres 2012 wurden soweit möglich gemäss neuer Methode revidiert.</t>
  </si>
  <si>
    <t>Bauvorhaben bzw. Arbeitsvorräte für das folgende Jahr</t>
  </si>
  <si>
    <t>Bis 2012: Anteil der Baukosten für die im ersten Jahr nach der Erhebung vorgesehenen Bauvorhaben. Ab 2013: Auf die erwarteten Bauausgaben für das folgende Jahr wird verzichtet. Stattdessen wird der Arbeitsvorrat der im Bau befindlichen Projekte für das Folgejahr ermittelt. Die Ermittlung der erwarteten Bauausgaben für das Folgejahr bis 2012 war methodisch nicht befriedigend, da es bewilligte Bauprojekte gibt, die nicht im Folgejahr oder gar nicht realisiert werden. Weil der Arbeitsvorrat für das Folgejahr nur im Bau befindliche Projekte betrifft, ist diese Variable nicht vergleichbar mit den bis 2012 publizierten erwarteten Bauausgaben für das Folgejahr. Allerdings stellt sie wertmässig einen verlässlichen Indikator für die kurzfristige Entwicklung der Bauinvestitionen dar. Die Daten des Jahres 2012 wurden soweit möglich gemäss neuer Methode revidiert.</t>
  </si>
  <si>
    <t>Realisierungsquote</t>
  </si>
  <si>
    <t>Bis 2012: Verhältnis zwischen der Summe der im Jahr x realisierten (im Jahr x erfassten) Bauinvestitionen und den für das Jahr x projektierten (im Jahr x–1 erfassten) Bauvorhaben. Ab 2013: Auf die Berechnung der Realisierungsquote wird in Folge der methodischen Umstellung verzichtet.</t>
  </si>
  <si>
    <t>Baukontrolle</t>
  </si>
  <si>
    <t>Ein Bauobjekt durchläuft fünf Entwicklungsphasen. Es wird derjenige Code angegeben, der dem Arbeitsstand am Ende des Erhebungsjahrs am besten entspricht:</t>
  </si>
  <si>
    <t>- Gesuch eingereicht, aber noch nicht bewilligt (öffentliche Auftraggeber: Projekt im Finanzplan enthalten)</t>
  </si>
  <si>
    <t>- Bau begonnen</t>
  </si>
  <si>
    <t>- Projekt fertig gestellt (alle im Projekt enthaltenen Bauwerke)</t>
  </si>
  <si>
    <t>- Projekt sistiert (wird vorläufig nicht oder überhaupt nicht realisiert).</t>
  </si>
  <si>
    <t>Aufgrund der Baukontrolle lassen sich unter anderem die im Erhebungsjahr fertig gestellten, die Ende Jahr im Bau befindlichen Wohnungen und die während eines Jahres erteilten Baubewilligungen ermitteln. Die gleichen Entwicklungsphasen gelten ab 2013 für die Entität Gebäude, wobei die Baubewilligungen als Folge einer weiteren der Revision der Bauerhebung im Jahr 2016 seit diesem Zeitpunkt nicht mehr verlässlich erfasst werden können. Bis auf Weiteres wird deshalb auf die Publikation dieser Zeitreihe verzichtet.</t>
  </si>
  <si>
    <t>Tiefbauten sind Bauwerke, die in der Regel grösstenteils unter der Bodenhöhe liegen. Zu den Tiefbauten zählen auch Bauwerke, die über der Bodenhöhe liegen, jedoch keine unabhängige Nutzung zulassen und nicht zur Unterbringung von Menschen, Tieren oder Gütern bestimmt sind.</t>
  </si>
  <si>
    <t>Hochbauten sind Bauwerke, die in der Regel grösstenteils über der Bodenhöhe liegen. Zu den Hochbauten zählen auch Bauwerke, die unter der Bodenhöhe liegen, jedoch eine unabhängige Nutzung zulassen, dem Menschen zugänglich und zur Unterbringung von Menschen, Tieren oder Gütern bestimmt sind.</t>
  </si>
  <si>
    <t>Als Wohngebäude oder Gebäude mit Wohnungen werden Einfamilienhäuser, Mehrfamilienhäuser, Wohn- und Geschäftshäuser sowie andere Gebäude mit mindestens einer Wohnung (z.B. Schulhäuser mit Abwartwohnung, etc.) bezeichnet. Ferien- und Wochenendhäuser werden nur erhoben, wenn Bau, Ausstattung und Standort eine ganzjährige Bewohnung gestatten. Bei zusammengebauten Doppel-, Gruppen- und Reihenhäusern zählt jedes einzelne Bauwerk, welches vom andern durch eine mindestens vom Erdgeschoss bis zum Dach reichende Mauer (z.B. Brandmauer) abgetrennt ist, als selbständiges Gebäude.</t>
  </si>
  <si>
    <t>Ein freistehendes Gebäude umfasst neben dem Hauptgebäude auch die daran anstossenden, vom Hauptgebäude aus zugänglichen Anbauten und Nebengebäude, die zusammen ein auf demselben Grundstück gelegenes Ganzes bilden.</t>
  </si>
  <si>
    <t>Einfamilienhaus (EFH)</t>
  </si>
  <si>
    <t>Ausschliesslich einem Wohnzweck dienendes Gebäude mit einer Wohnung. Nicht als Einfamilienhaus gelten Gebäude mit vorhandenen Läden, Gewerbe- oder dergleichen Lokalen.</t>
  </si>
  <si>
    <t>Mehrfamilienhaus (MFH)</t>
  </si>
  <si>
    <t>Ausschliesslich einem Wohnzweck dienendes Gebäude mit mehr als einer Wohnung. Vor 1994 sind in den Tabellen alle Gebäude, die nicht Einfamilienhäuser im Sinne der Definition waren, als Mehrfamilienhäuser ausgewiesen.</t>
  </si>
  <si>
    <t>Andere Gebäude mit Wohnungen</t>
  </si>
  <si>
    <t>Unter anderen Gebäuden mit Wohnungen werden folgende Einheiten verstanden:</t>
  </si>
  <si>
    <t>- Hauptsächlich Wohnzwecken dienendes Gebäude (inklusive Bauernhaus)</t>
  </si>
  <si>
    <t>Wohnung</t>
  </si>
  <si>
    <t>Gesamtheit der Räume, die gemäss Baubewilligung zu Wohnzwecken einer oder mehrerer Privathaushaltungen bestimmt ist und mit einer Küche oder einer Kochnische versehen ist (einschliesslich Einfamilienhäuser).</t>
  </si>
  <si>
    <t>Wohnräume (Zimmer)</t>
  </si>
  <si>
    <t>Als Wohnräume gelten Wohn-, Schlaf- und Kinderzimmer, einschliesslich Mansarden. Nicht als Wohnräume zählen hingegen Dielen, Küchen, Badezimmer, Duschen, WC, Abstellräume (Reduits) und Verandas sowie halbe Zimmer.</t>
  </si>
  <si>
    <t>Die Ergebnisse der eidgenössischen Gebäude- und Wohnungszählung 1980, 1990 bzw. 2000 wurden bis 2009 mit Hilfe der jährlichen Bau- und Wohnbaustatistik (Reinzugang an Wohnungen pro Jahr) fortgeschrieben und ergaben bis dahin nur approximative Werte für den Wohnungsbestand, da in der jährlichen Wohnbauerhebung die Zweckentfremdung von Wohnungen sowie bis 1993 die Abbrüche und Umbauten nach Gebäudekategorien (d.h. die Aufteilung in Einfamilien- und Mehrfamilienhäuser sowie andere Gebäude) nicht erfasst wurden. Ab 2010 wird der Wohnungsbestand aus der Gebäude- und Wohnungsstatistik (GWS) verwendet. Dieser stammt aus dem von Kantonen und Gemeinden nachgeführten eidgenössischen Gebäude- und Wohnungsregister des Bundesamts für Statistik.  Es handelt sich dabei um den effektiven Wohnungsbestand.</t>
  </si>
  <si>
    <t>Leerwohnungen / leer stehende Wohnungen</t>
  </si>
  <si>
    <t>Als leer stehende Wohnungen im Sinne der Zählung gelten alle bewohnbaren, möblierten oder unmöblierten Wohnungen und Einfamilienhäuser, die zur Dauermiete (von mindestens drei Monaten) oder zum Verkauf ausgeschrieben und am Stichtag nicht bewohnt sind. Ebenfalls mitgezählt werden (leer stehende) Ferien- oder Zweitwohnungen und -häuser, sofern sie das ganze Jahr bewohnbar und zur Dauermiete (von mindestens drei Monaten) oder zum Verkauf ausgeschrieben sind.</t>
  </si>
  <si>
    <t>Nicht als leer stehende Wohnungen erfasst werden:</t>
  </si>
  <si>
    <t>- Unbestetzte Wohnungen, die aber am Stichtag (1. Juni) bereits vermietet oder verkauft sind,</t>
  </si>
  <si>
    <t>- Wohnungen, die sich in Abbruch- oder Umbauobjekten befinden, sowie Notwohnungen in Baracken,</t>
  </si>
  <si>
    <t>- Neue Wohnungen, die noch nicht fertig ausgebaut, d.h. am 1. Juni noch nicht bezugsbereit sind,</t>
  </si>
  <si>
    <t>- aus baulichen oder sanitätspolizeilichen Gründen gesperrte Wohnungen,</t>
  </si>
  <si>
    <t>- Wohnungen, die mit Gewerbe- oder Geschäftslokalen eine räumliche Einheit bilden,</t>
  </si>
  <si>
    <t>- Mansarden und separate Zimmer ohne eigene Küche oder Kochnische sowie</t>
  </si>
  <si>
    <t>- Ferien- und Zweitwohnungen bzw. -häuser, die nicht zur Dauermiete (von mindestens drei Monaten) bzw. nicht zum Verkauf ausgeschrieben sind.</t>
  </si>
  <si>
    <t>Die Leerwohnungsziffer bezeichnet den prozentualen Anteil der leer stehenden Wohnungen am Wohnungsbestand. Sie kann für den gesamten Leerwohnungsbestand oder nur für Teile desselben berechnet werden. Ab 1984 wird die Leerwohnungsziffer aufgrund des Wohnungsbestands am 31. Dezember des Vorjahrs berechnet.</t>
  </si>
  <si>
    <t>Baustatistik</t>
  </si>
  <si>
    <t>Veränderungen der Bautätigkeit, seien dies Zu- oder Abnahmen, beeinflussen nicht nur die Bauwirtschaft, sondern die gesamte Wirtschaft. Das Datenmaterial aus der Baustatistik dient so einerseits der Abschätzung von Produktionskapazität und voraussichtlicher Beschäftigungslage im Baugewerbe. Andererseits trägt sie, zusammen mit anderen Untersuchungen, zur Beurteilung der allgemeinen konjunkturellen Entwicklung bei.</t>
  </si>
  <si>
    <t>Die Baustatistik erfasst die bewilligungspflichtige Bautätigkeit (Neubauten, Umbauten, Abbrüche) des privaten und des öffentlichen Sektors in den Bereichen Hoch- und Tiefbau. Zum Hochbau gehört insbesondere der Wohnungsbau. Die Statistik erfasst jährlich (ab dem Datenjahr 2011 vierteljährlich) sämtliche erwähnten Tätigkeiten innerhalb der Landesgrenzen vom Zeitpunkt der Einreichung des Baugesuchs bei den zuständigen Behörden bis zum Abschluss der Arbeiten. Erfasst werden auch die öffentlichen Unterhaltsarbeiten im Hoch- und Tiefbau von Bund, Kantonen und Gemeinden sowie von öffentlich-rechtlichen Betrieben. Nicht erfasst werden hingegen die nicht bewilligungspflichtigen privaten Unterhalts- und Renovationsarbeiten.</t>
  </si>
  <si>
    <t>Die Baustatistik gibt Auskunft über die tatsächlichen Bauausgaben im Berichtsjahr und über die vorgesehenen Bauausgaben im folgenden Jahr sowie bis 2009 über die jährlichen Veränderungen des Gebäude- und Wohnungsbestands.</t>
  </si>
  <si>
    <t>Baustatistik: Methodische Änderungen 2019</t>
  </si>
  <si>
    <t>2019 wurde die Berechnungsmethode der Baustatistik revidiert. Es wurden nur noch Projekte, die sich bereits im Bau befinden, in die Analyse aufgenommen. In der vorliegenden Publikation werden ab dem Jahr 2017 revidierte Daten dargestellt.</t>
  </si>
  <si>
    <t>Baustatistik: Methodische Änderungen auf das Referenzjahr 2013 hin</t>
  </si>
  <si>
    <t>Auf das Referenzjahr 2013 hin wurde die Bau- und Wohnbaustatistik einigen bedeutenden Änderungen unterzogen, welche sich auf die zur Verfügung stehenden Daten und die daraus ermittelten Ergebnisse auswirken. Folgende Änderungen wurden eingeführt: Berechnung der Variablen Gebäude und Wohnungen basierend auf der Entität Gebäude anstatt des Bauprojekts, Einführung eines Identifikators für den Umgang mit doppelt gemeldeten Projekten. Ferner wird auf die erwarteten Bauausgaben für das folgende Jahr verzichtet. Stattdessen wird der Arbeitsvorrat der sich im Bau befindlichen Projekte für das Folgejahr erhoben. Die frühere Ermittlung der erwarteten Bauausgaben für das Folgejahr war methodisch nicht befriedigend, da es bewilligte Bauprojekte gibt, die nicht im Folgejahr oder gar nicht realisiert werden. Weil der Arbeitsvorrat für das Folgejahr nur im Bau befindliche Projekte betrifft, ist diese Variable nicht vergleichbar mit der bis 2013 (Referenzjahr 2012) publizierten Variable der erwarteten Bauausgaben für das Folgejahr. Allerdings stellt sie wertmässig einen verlässlicheren Indikator für die kurzfristige Entwicklung der Bauinvestitionen dar, auch wenn sie nicht das gesamte in einem Folgejahr zu erwartende Bauvolumen umfasst.</t>
  </si>
  <si>
    <t>Bis 2013 (Referenzjahr 2012) wurden die neuen Gebäude und Wohnungen, die zu spät ins Eidgenössische Gebäude- und Wohnungsregister (GWR) aufgenommen wurden, nicht im Referenzjahr, sondern entsprechend ihrem tatsächlichen Vollendungsjahr (in der Regel im Folgejahr) gezählt. Diese Methode erlaubte alle Wohnungen und Gebäude, die neu gebaut wurden, zu zählen aber garantierte nicht, dass diese im richtigen Referenzjahr gezählt wurden.</t>
  </si>
  <si>
    <t>Die Daten der Bautätigkeit und zur Wohnbaustatistik 2022 können von Bundesamt für Statistik erst im Sommer 2024 publiziert werden.</t>
  </si>
  <si>
    <t>Gebäude und Wohnungsstatistik (GWS)</t>
  </si>
  <si>
    <t>Gegenüber der früheren Gebäude und Wohnungserhebung im Rahmen der eidgenössischen Volkszählung fand im Jahr 2009 ein Systemwechsel zur  "Gebäude- und Wohnungsstatistik (GWS)" statt. Während bis dahin sämtliche Gebäude- und Wohnungsdaten alle 10 Jahre erfragt wurden und der Wohnungsbestand jährlich approximativ nach der Fortschreibungsmethode aus der Bau- und Wohnbaustatistik ermittelt wurde, werden diese Informationen neu ebenfalls jährlich aus dem von Kantonen und Gemeinden nachgeführten eidgenössischen Gebäude- und Wohnungsregister des Bundesamts für Statistik gezogen. Dabei wird aber der effektive (nicht mehr der approximative) Wohnungsbestand ermittelt. Die Daten aus der GWS wurden erstmals für das Jahr 2010 verwendet. Diese Systemumstellung führte zwischen 2009 und 2010 bei der Ermittlung des Wohnungsbestands zu überdurchschnittlichen Bereinigungen, was den vergleichsweise grossen Reinzugang an Wohnungen für das Jahr 2010 erklärt.</t>
  </si>
  <si>
    <t>Zählung der leer stehenden Wohnungen (Leerwohnungszählung)</t>
  </si>
  <si>
    <t>Seit 1974 wird in allen Gemeinden der Schweiz jedes Jahr eine Leerwohnungszählung durchgeführt. Bis zum Jahr 1982 galt der 1. Dezember als Stichtag der Erhebung. Ab 1984 wird der Leerwohnungsbestand per 1. Juni erfasst. Als Folge dieser Verschiebung fand im Jahr 1983 keine Leerwohnungszählung statt. Bei rückwirkenden Vergleichen der Leerwohnungsbestände müssen die Auswirkungen, welche durch die Verschiebung des Stichtags bedingt sind, berücksichtigt werden. Insbesondere muss der starke Anstieg des Leerwohnungsbestands zwischen 1982 und 1984 (+758 Leerwohnungen) zum Teil als Folge des verschobenen Stichtags interpretiert werden.</t>
  </si>
  <si>
    <t>Als leer stehende Wohnungen im Sinne der Zählung gelten alle bewohnbaren, möblierten oder unmöblierten Wohnungen und Einfamilienhäuser, die zur Dauermiete (von mindestens drei Monaten) oder zum Verkauf ausgeschrieben und am Stichtag nicht bewohnt sind. Dagegen werden die per Stichtag bereits vermieteten oder verkauften Wohnungen, die aber noch leer stehen, nicht gezählt (massgebend ist der Miet- oder Kaufvertrag). Ebenfalls mitgezählt werden aber (leer stehende) Ferien- oder Zweitwohnungen und -häuser, sofern sie das ganze Jahr bewohnbar und zur Dauermiete (von mindestens drei Monaten) oder zum Verkauf ausgeschrieben sind.</t>
  </si>
  <si>
    <t>Reihe stat.kurzinfo Nr. 151 | November 2024</t>
  </si>
  <si>
    <t>Quelle: Bundesamt für Statistik: Bau- und Wohnbaustatistik 2022 , Gebäude- und Wohnungsstatistik 2023, Leerwohnungszählung vom 1. Juni 2024</t>
  </si>
  <si>
    <t>Baustatistik 2022/2023</t>
  </si>
  <si>
    <t>Tabelle 1: Bauausgaben zu laufenden Preisen nach Art der Arbeit, in 1’000 Franken, 1979–2022</t>
  </si>
  <si>
    <t>Bau-
tätigkeit
2022</t>
  </si>
  <si>
    <t>Tabelle 2: Bautätigkeit und Arbeitsvorräte nach Bauobjektart, 2021 und 2022</t>
  </si>
  <si>
    <t>204,8</t>
  </si>
  <si>
    <t>153,7</t>
  </si>
  <si>
    <t>157,7</t>
  </si>
  <si>
    <t>3,5</t>
  </si>
  <si>
    <t>15,4</t>
  </si>
  <si>
    <t>4,0</t>
  </si>
  <si>
    <t>5,3</t>
  </si>
  <si>
    <t>12,9</t>
  </si>
  <si>
    <t>267,9</t>
  </si>
  <si>
    <t>264,4</t>
  </si>
  <si>
    <t>70,2</t>
  </si>
  <si>
    <t>86,4</t>
  </si>
  <si>
    <t>168,7</t>
  </si>
  <si>
    <t>157,9</t>
  </si>
  <si>
    <t>3,9</t>
  </si>
  <si>
    <t>19,1</t>
  </si>
  <si>
    <t>125,4</t>
  </si>
  <si>
    <t>175,7</t>
  </si>
  <si>
    <t>2,9</t>
  </si>
  <si>
    <t>5,2</t>
  </si>
  <si>
    <t>81,5</t>
  </si>
  <si>
    <t>122,5</t>
  </si>
  <si>
    <t>40,8</t>
  </si>
  <si>
    <t>52,3</t>
  </si>
  <si>
    <t>412,1</t>
  </si>
  <si>
    <t>371,4</t>
  </si>
  <si>
    <t>95,6</t>
  </si>
  <si>
    <t>19,3</t>
  </si>
  <si>
    <t>176,8</t>
  </si>
  <si>
    <t>181,1</t>
  </si>
  <si>
    <t>51,4</t>
  </si>
  <si>
    <t>45,4</t>
  </si>
  <si>
    <t>2,4</t>
  </si>
  <si>
    <t>20,8</t>
  </si>
  <si>
    <t>19,8</t>
  </si>
  <si>
    <t>11,5</t>
  </si>
  <si>
    <t>32,4</t>
  </si>
  <si>
    <t>2221,4</t>
  </si>
  <si>
    <t>1377,4</t>
  </si>
  <si>
    <t>51,2</t>
  </si>
  <si>
    <t>40,5</t>
  </si>
  <si>
    <t>472,7</t>
  </si>
  <si>
    <t>250,2</t>
  </si>
  <si>
    <t>7,3</t>
  </si>
  <si>
    <t>139,6</t>
  </si>
  <si>
    <t>1244,6</t>
  </si>
  <si>
    <t>817,2</t>
  </si>
  <si>
    <t>24,0</t>
  </si>
  <si>
    <t>280,8</t>
  </si>
  <si>
    <t>188,9</t>
  </si>
  <si>
    <t>33,3</t>
  </si>
  <si>
    <t>32,9</t>
  </si>
  <si>
    <t>613,1</t>
  </si>
  <si>
    <t>510,6</t>
  </si>
  <si>
    <t>15,0</t>
  </si>
  <si>
    <t>221,5</t>
  </si>
  <si>
    <t>156,9</t>
  </si>
  <si>
    <t>5,1</t>
  </si>
  <si>
    <t>32,0</t>
  </si>
  <si>
    <t>173,4</t>
  </si>
  <si>
    <t>163,6</t>
  </si>
  <si>
    <t>91,3</t>
  </si>
  <si>
    <t>103,0</t>
  </si>
  <si>
    <t>9,0</t>
  </si>
  <si>
    <t>371,6</t>
  </si>
  <si>
    <t>439,4</t>
  </si>
  <si>
    <t>8,6</t>
  </si>
  <si>
    <t>4338,7</t>
  </si>
  <si>
    <t>3404,8</t>
  </si>
  <si>
    <t>Tabelle 3: Bautätigkeit nach Bausparte, in Millionen Franken, 1970–2022</t>
  </si>
  <si>
    <t>Tabelle 4: Bautätigkeit nach Bausparte, Bezirk und Kanton, in 1’000 Franken, 2022¹</t>
  </si>
  <si>
    <t>2) Gebietsstand per 1. Januar 2022</t>
  </si>
  <si>
    <t>Tabelle 5: Bautätigkeit nach Bausparte, Bezirk und Kanton, in Franken pro Einwohner, 2022¹</t>
  </si>
  <si>
    <t>51,1</t>
  </si>
  <si>
    <t>28,6</t>
  </si>
  <si>
    <t>21,3</t>
  </si>
  <si>
    <t>21,9</t>
  </si>
  <si>
    <t>48,3</t>
  </si>
  <si>
    <t>69,7</t>
  </si>
  <si>
    <t>25,8</t>
  </si>
  <si>
    <t>60,8</t>
  </si>
  <si>
    <t>61,6</t>
  </si>
  <si>
    <t>62,7</t>
  </si>
  <si>
    <t>15,5</t>
  </si>
  <si>
    <t>36,8</t>
  </si>
  <si>
    <t>60,0</t>
  </si>
  <si>
    <t>16,9</t>
  </si>
  <si>
    <t>23,7</t>
  </si>
  <si>
    <t>61,1</t>
  </si>
  <si>
    <t>15,2</t>
  </si>
  <si>
    <t>21,7</t>
  </si>
  <si>
    <t>Einwohner 31.12.2022</t>
  </si>
  <si>
    <t>Tabelle 6: Bautätigkeit nach Auftraggeber, in Millionen Franken, 1979–2022</t>
  </si>
  <si>
    <t>Tabelle 7: Bautätigkeit nach Bauobjektkategorie (ohne öffentliche Unterhaltsarbeiten),  in 1'000 Franken, 1979–2022</t>
  </si>
  <si>
    <t>Tabelle 8: Bautätigkeit ausgewählter Bauobjektkategorien nach Bauart, in 1’000 Franken, 2021 und 2022</t>
  </si>
  <si>
    <t>2) "Andere Beherbergungen" werden erst ab 2008 als eigene Kategorie geführt (bis 2007 in Kategorie "Hotels,
    Restaurants").</t>
  </si>
  <si>
    <t>Tabelle 9: Arbeitsvorräte für das Folgejahr nach Auftraggeber, 2021 und 2022</t>
  </si>
  <si>
    <t>-9,1</t>
  </si>
  <si>
    <t>25,3</t>
  </si>
  <si>
    <t>-3,0</t>
  </si>
  <si>
    <t>103,6</t>
  </si>
  <si>
    <t>Kanton Aargau 2022</t>
  </si>
  <si>
    <t>Tabelle 10: Arbeitsvorräte nach Bausparte, Bezirk und Kanton, in 1’000 Franken, 2022¹</t>
  </si>
  <si>
    <t>Tabelle 11: Neu erstellte Gebäude mit Wohnungen und neu erstellte Wohnungen nach Gebäudekategorie, 1971–2022</t>
  </si>
  <si>
    <t>Tabelle 12: Neu erstellte Gebäude mit Wohnungen und neu erstellte Wohnungen nach Gebäudekategorie, Bezirk und Kanton, 2022</t>
  </si>
  <si>
    <t>20,6</t>
  </si>
  <si>
    <t>26,3</t>
  </si>
  <si>
    <t>12,3</t>
  </si>
  <si>
    <t>9,3</t>
  </si>
  <si>
    <t>22,8</t>
  </si>
  <si>
    <t>16,4</t>
  </si>
  <si>
    <t>33,2</t>
  </si>
  <si>
    <t>8,1</t>
  </si>
  <si>
    <t>27,7</t>
  </si>
  <si>
    <t>16,7</t>
  </si>
  <si>
    <t>38,1</t>
  </si>
  <si>
    <t>12,2</t>
  </si>
  <si>
    <t>29,8</t>
  </si>
  <si>
    <t>2,6</t>
  </si>
  <si>
    <t>9,6</t>
  </si>
  <si>
    <t>21,6</t>
  </si>
  <si>
    <t>27,1</t>
  </si>
  <si>
    <t>17,1</t>
  </si>
  <si>
    <t>Tabelle 13: Neu erstellte Wohnungen nach Anzahl Zimmer, Bezirk und Kanton, 2022</t>
  </si>
  <si>
    <t>Tabelle 14: Wohnbaubilanz, 1971–2023</t>
  </si>
  <si>
    <t>Tabelle 15: Wohnungen nach Bezirk, Heizsystem der Heizung, Heizsystem Warmwasser, Energiequelle der Heizung und Energiequelle Warmwasser, 2023</t>
  </si>
  <si>
    <t>Tabelle 16: Wohnungsbestand nach Anzahl Zimmer und Einwohner pro Wohnung, 1980–2023</t>
  </si>
  <si>
    <t>2,11</t>
  </si>
  <si>
    <t>4) Ab 2000: bereinigter Wohnungsbestand gemäss eidgenössische Volkszählung 2000; von 2000 bis 2009 sind im Total jeweils noch 50
    Wohnungen enthalten, für die keine Angaben über die Zimmerzahl vorhanden sind.</t>
  </si>
  <si>
    <t>Tabelle 17: Wohnungen nach Bauperiode, Anzahl Zimmer und Fläche, 2023</t>
  </si>
  <si>
    <t>2021-2023 erbaut</t>
  </si>
  <si>
    <t>Tabelle 18: Gebäude mit Wohnnutzung nach Kategorie, Bauperiode, Wohnungs- und Geschosszahl, Energiequelle der Heizung sowie der Warmwasseraufbereitung und Eigentümertyp, 2023</t>
  </si>
  <si>
    <t>2016-2020 erbaut</t>
  </si>
  <si>
    <t>1) Die Summe der Gebäude nach "Anzahl Wohnungen" ist kleiner als das "Total der Gebäude mit Wohnnutzung". Im "Total der Gebäude mit Wohnnutzung"
    sind auch Gebäude enthalten, für die keine Wohnungsanzahl angegeben werden kann (z.B. Hotels, Altersheime). Infolge unterschiedlicher Imputationen
    (statistisches Einsetzen von fehlenden Werten) können die Angaben nach Anzahl Wohnungen für die verschiedenen Merkmale (Bauperiode, Geschosszahl,
    Energiequelle der Heizung, Energiequelle für Warmwasseraufbereitung und Eigentümertyp) voneinander abweichen.</t>
  </si>
  <si>
    <t>Tabelle 19: Leerwohnungsbestand nach Anzahl Zimmer, 1974–2024</t>
  </si>
  <si>
    <t>5) Bis 2009: approximativer Wohnungsbestand gemäss Bau- und Wohnbaustatistik; ab 2010 effektiver Wohnungsbestand 
    gemäss Gebäude- und Wohnungsstatistik (GWS)</t>
  </si>
  <si>
    <t>1,70</t>
  </si>
  <si>
    <t>1) Ab 1980: bereinigter Wohnungsbestand gemäss eidgenössischer Volkszählung 1980</t>
  </si>
  <si>
    <t>Tabelle 20: Wohnungsbestand, Reinzugang an Wohnungen, leer stehende Wohnungen und Leerwohnungsziffer, 1974–2024</t>
  </si>
  <si>
    <t>… Drei Punkte anstelle einer Zahl bedeuten, dass diese nicht erhältlich oder ohne 
    Bedeutung ist oder aus anderen Gründen weggelassen wurde.</t>
  </si>
  <si>
    <t>Tabelle 21: Leerwohnungsziffern nach Anzahl Zimmer, 1980–2024</t>
  </si>
  <si>
    <t>1) Ab 1984: wird der Leerwohnungsbestand per 1. Juni und nicht mehr per 31. Dezember erfasst. 1983 fand 
    deshalb keine Zählung statt. Die Leerwohnungsziffer wird ab dieser Umstellung aufgrund des Wohnungs-
    bestands per 31. Dezember des Vorjahrs berechnet.</t>
  </si>
  <si>
    <t>Tabelle 22: Leer stehende Wohnungen nach Anzahl Zimmer, nach Bezirk, per 1. Juni 2024</t>
  </si>
  <si>
    <t>Leer stehende Wohnungen, per 01.06.2024</t>
  </si>
  <si>
    <t>Total Wohnungs-
bestand, per 31.12.2023</t>
  </si>
  <si>
    <t>Leer-
wohnungs-
ziffer²,
per 01.06.2024</t>
  </si>
  <si>
    <t>2,64</t>
  </si>
  <si>
    <t>2,36</t>
  </si>
  <si>
    <t>Bautätigkeit 2022 in 1'000 Franken</t>
  </si>
  <si>
    <t>Arbeits-
vorräte 2022 für
Folgejahr,
in 1'000
Franken</t>
  </si>
  <si>
    <t>Neu erst. Geb.
mit Wohnungen, 2022</t>
  </si>
  <si>
    <t>Neu erstellte Woh-
nungen, 2022</t>
  </si>
  <si>
    <t>Rein-
zugang an Woh-
nungen, 2023</t>
  </si>
  <si>
    <t>Wohnungs-
bestand, per 31.12.2023</t>
  </si>
  <si>
    <t>Leer
stehende
Woh-
nungen, per
01.06.2024</t>
  </si>
  <si>
    <t>Leerwoh-
nungs-
ziffer, per 01.06.2024</t>
  </si>
  <si>
    <t>1,86</t>
  </si>
  <si>
    <t>0,96</t>
  </si>
  <si>
    <t>0,68</t>
  </si>
  <si>
    <t>0,54</t>
  </si>
  <si>
    <t>4,19</t>
  </si>
  <si>
    <t>4,04</t>
  </si>
  <si>
    <t>0,18</t>
  </si>
  <si>
    <t>2,73</t>
  </si>
  <si>
    <t>2,05</t>
  </si>
  <si>
    <t>1,33</t>
  </si>
  <si>
    <t>0,15</t>
  </si>
  <si>
    <t>3,57</t>
  </si>
  <si>
    <t>3,29</t>
  </si>
  <si>
    <t>1,79</t>
  </si>
  <si>
    <t>1,83</t>
  </si>
  <si>
    <t>2,77</t>
  </si>
  <si>
    <t>1,81</t>
  </si>
  <si>
    <t>4,39</t>
  </si>
  <si>
    <t>2,06</t>
  </si>
  <si>
    <t>1,37</t>
  </si>
  <si>
    <t>5,73</t>
  </si>
  <si>
    <t>1,72</t>
  </si>
  <si>
    <t>1,55</t>
  </si>
  <si>
    <t>2,86</t>
  </si>
  <si>
    <t>6,34</t>
  </si>
  <si>
    <t>3,93</t>
  </si>
  <si>
    <t>4,54</t>
  </si>
  <si>
    <t>3,83</t>
  </si>
  <si>
    <t>3,18</t>
  </si>
  <si>
    <t>0,20</t>
  </si>
  <si>
    <t>2,98</t>
  </si>
  <si>
    <t>Tabelle 24: Bautätigkeit 2022 und Arbeitsvorräte 2022 für das Folgejahr 2023 nach Bausparte, nach Bezirk und Gemeinde</t>
  </si>
  <si>
    <t>1) Gebietsstand per 1. Januar 2024</t>
  </si>
  <si>
    <t>3) Der Wohnungsbestand per 31.12.2023 wird gemäss dem Gebietsstand per 01.01.2024 ausgewiesen. Der Wohnungsbestand der Gemeinde Turgi ist demnach bei der Gemeinde 
    Baden enthalten.</t>
  </si>
  <si>
    <t>Leer stehende Wohneinheiten, per 01.06.2024</t>
  </si>
  <si>
    <t>Total
Wohnungs-
bestand,
per
31.12.2023³</t>
  </si>
  <si>
    <t>Leer-
wohnungs-
ziffer, per 01.06.2024</t>
  </si>
  <si>
    <t>Tabelle 26: Wohnungen nach Anzahl Zimmer und Bauperiode, nach Bezirk und Gemeinde, 2023</t>
  </si>
  <si>
    <t>Wohnungen Total per 31.12.2023</t>
  </si>
  <si>
    <t>2001‒2023</t>
  </si>
  <si>
    <t>2001– 2023</t>
  </si>
  <si>
    <t>Tabelle 27: Gebäude nach Kategorie und Bauperiode, nach Bezirk und Gemeinde, 2023</t>
  </si>
  <si>
    <t>1) Gebietsstand per 1. Januar 2022, Bevölkerungsbestand per 31. Dezember 2022</t>
  </si>
  <si>
    <t>Karte 1: Ausgaben für den Wohnungsbau, in Franken pro Einwohner, 2022¹</t>
  </si>
  <si>
    <t>- Baubewilligung erteilt, aber Bau noch nicht begonnen (öffentliche Auftraggeber: finanziert. Der Kredit für das Bauobjekt 
  ist eröffnet.),</t>
  </si>
  <si>
    <t>- Wohnungen, die nur einem beschränkten Personenkreis vorbehalten sind (Dienstwohnungen, Wohnungen für späteren 
  Eigenbedarf etc.),</t>
  </si>
  <si>
    <t>- Gebäude, die hauptsächlich anderen als Wohnzwecken dienen, wie Fabriken, Verwaltungsbauten, Schulen, etc., unter 
  der Voraussetzung, dass sie mindestens eine Wohnung enthalten.</t>
  </si>
  <si>
    <t>- Räumlichkeiten, die nicht Wohnzwecken dienen oder nicht für Wohnzwecke angeboten werden (zweckentfremdete
  Wohnungen wie Büros, Arztpraxen etc.),</t>
  </si>
  <si>
    <t>2) Als Folge des Systemwechsels bei der Bestimmung des Wohnungsbestands von der Baustatistik zur Gebäude- und Wohnungsstatistik (GWS) und der damit 
    verbundenen Abstimmung der Daten fallen die Bereinigungen und der Reinzugang an Wohnungen für das Jahr 2010 deutlich höher aus als in den Jahren zuvor. 
    Im Total des Reinzugangs an Wohnungen sind für das Jahr 2010 zudem auch Wohnungen enthalten, die von 2000 bis 2009 keiner Wohnungsgrösse zugeordnet werden 
    konnten. Die Summe aus den Reinzugängen nach Wohnungsgrösse ist deshalb um 50 Einheiten kleiner als das Gesamttotal des Reinzugangs.</t>
  </si>
  <si>
    <t>5) Bis 2009: approximativer Wohnungsbestand gemäss Bau- und Wohnbaustatistik; ab 2010 effektiver Wohnungsbestand gemäss
   Gebäude- und Wohnungsstatistik (GWS)</t>
  </si>
  <si>
    <t>3) Um die Auswertung zu den Energiemerkmalen zu erleichtern, wurden fehlende Werte in der Gebäude- und Wohnungsstatistik (GWS) durch das Bundesamt für 
    Statistik statistisch eingesetzt (imputiert). Bei Auswertungen nach Teilgruppen kann deshalb nicht ausgeschlossen werden, dass diese Ergänzungen zu 
    Verzerrungen führen. Analysen mit Teilgruppen sind deshalb mit Vorsicht zu interpretieren.</t>
  </si>
  <si>
    <t>2) Ab 1984: wird der Leerwohnungsbestand per 1. Juni und nicht mehr per 31. Dezember erfasst. 1983 fand deshalb keine 
    Zählung statt. Die Leerwohnungsziffer wird ab dieser Umstellung aufgrund des Wohnungsbestands per 31. Dezember 
    des Vorjahrs berechnet.</t>
  </si>
  <si>
    <t>4) Ab 2000: bereinigter Wohnungsbestand gemäss eidgenössische Volkszählung 2000; von 2000 bis 2009 sind im Total
   jeweils noch 50 Wohnungen enthalten, für die keine Angaben über die Zimmerzahl vorhanden sind.</t>
  </si>
  <si>
    <t>… Drei Punkte anstelle einer Zahl bedeuten, dass diese nicht erhältlich oder ohne Bedeutung ist oder aus anderen 
     Gründen weggelassen wurde.</t>
  </si>
  <si>
    <t>2) Ab 1984: wird der Leerwohnungsbestand per 1. Juni. und nicht mehr per 31. Dez-
    ember erfasst. 1983 fand deshalb keine Zählung statt. Die Leerwohnungsziffer 
    wird ab dieser Umstellung aufgrund des Wohnungsbestands per 31. Dezember 
    des Vorjahrs berechnet.</t>
  </si>
  <si>
    <t>5) Bis 2009: approximativer Wohnungsbestand gemäss Bau- und Wohnbaustatistik;
   ab 2010 effektiver Wohnungsbestand gemäss Gebäude- und Wohnungsstatistik 
   (GWS)</t>
  </si>
  <si>
    <t>… Drei Punkte anstelle einer Zahl bedeuten, dass diese nicht erhältlich oder ohne Bedeutung ist oder aus 
    anderen 
    Gründen weggelassen wurde.</t>
  </si>
  <si>
    <t>1) Arbeitsvorräte entsprechen den zu erwartenden Kosten für das Folgejahr von 
    Projekten, die sich im Erhebungsjahr im Bau befinden.</t>
  </si>
  <si>
    <t>Tabelle 25: Wohnungsbestand per 31. Dezember 2023 und leer stehende Wohnungen per 1. Juni 2024, nach Bezirk und Gemeinde</t>
  </si>
  <si>
    <t>57,4</t>
  </si>
  <si>
    <t>16,3</t>
  </si>
  <si>
    <t>6,80</t>
  </si>
  <si>
    <t>Woh-
nungen</t>
  </si>
  <si>
    <t>davon Einfamilienhäuser</t>
  </si>
  <si>
    <t>56,25</t>
  </si>
  <si>
    <t>16,31</t>
  </si>
  <si>
    <t>26,94</t>
  </si>
  <si>
    <t>25,95</t>
  </si>
  <si>
    <t>22,52</t>
  </si>
  <si>
    <t>21,17</t>
  </si>
  <si>
    <t>32,74</t>
  </si>
  <si>
    <t>31,83</t>
  </si>
  <si>
    <t>50,92</t>
  </si>
  <si>
    <t>55,41</t>
  </si>
  <si>
    <t>59,04</t>
  </si>
  <si>
    <t>63,62</t>
  </si>
  <si>
    <t>49,48</t>
  </si>
  <si>
    <t>41,56</t>
  </si>
  <si>
    <t>35,86</t>
  </si>
  <si>
    <t>36,58</t>
  </si>
  <si>
    <t>41,53</t>
  </si>
  <si>
    <t>41,69</t>
  </si>
  <si>
    <t>37,54</t>
  </si>
  <si>
    <t>44,63</t>
  </si>
  <si>
    <t>42,50</t>
  </si>
  <si>
    <t>45,96</t>
  </si>
  <si>
    <t>38,89</t>
  </si>
  <si>
    <t>34,12</t>
  </si>
  <si>
    <t>32,18</t>
  </si>
  <si>
    <t>30,05</t>
  </si>
  <si>
    <t>37,80</t>
  </si>
  <si>
    <t>39,10</t>
  </si>
  <si>
    <t>44,17</t>
  </si>
  <si>
    <t>47,94</t>
  </si>
  <si>
    <t>52,12</t>
  </si>
  <si>
    <t>48,78</t>
  </si>
  <si>
    <t>47,33</t>
  </si>
  <si>
    <t>43,98</t>
  </si>
  <si>
    <t>43,06</t>
  </si>
  <si>
    <t>38,31</t>
  </si>
  <si>
    <t>32,61</t>
  </si>
  <si>
    <t>36,46</t>
  </si>
  <si>
    <t>24,77</t>
  </si>
  <si>
    <t>26,21</t>
  </si>
  <si>
    <t>24,90</t>
  </si>
  <si>
    <t>18,69</t>
  </si>
  <si>
    <t>24,36</t>
  </si>
  <si>
    <t>22,87</t>
  </si>
  <si>
    <t>14,10</t>
  </si>
  <si>
    <t>19,53</t>
  </si>
  <si>
    <t>14,01</t>
  </si>
  <si>
    <t>15,08</t>
  </si>
  <si>
    <t>12,39</t>
  </si>
  <si>
    <t>11,42</t>
  </si>
  <si>
    <t>9,96</t>
  </si>
  <si>
    <t>13,17</t>
  </si>
  <si>
    <t>15,67</t>
  </si>
  <si>
    <t>5) Gemischt: Eigentümertyp, dem Gebäude zugeordnet werden, die mindestens zwei verschiedene Eigentümertypen aufweisen. Da die Anteile jedes Eigentümertyps 
    nicht immer bekannt sind, kann das Gebäude keiner der beiden Kategorien eindeutig zugeordnet werden.</t>
  </si>
  <si>
    <t>Bautätigkeit 2022, in 1'000 Franken</t>
  </si>
  <si>
    <t>Arbeitsvorräte 2022 für das
Folgejahr 2023, in 1'000 Franken</t>
  </si>
  <si>
    <t>Karte 2: Anteil der Einfamilienhäuser am Gesamtwohnungsbestand, 2023¹</t>
  </si>
  <si>
    <t>Im Rahmen der vorliegenden "Baustatistik 2022/2023" werden für den Kanton Aargau, seine Bezirke und Gemeinden die aktuellsten Ergebnisse aus drei durch das Bundesamt für Statistik separat durchgeführten Erhebungen zum Bau- und Wohnungswesen präsentiert.</t>
  </si>
  <si>
    <t>Trotz der Publikation "Leerwohnungszählung 2024" vom 10. September 2024 werden im vorliegenden E-Dossier noch einmal Tabellen zu diesem Thema veröffentlicht. Diese stehen im Zusammenhang mit der Wohnungsstruktur aus der Gebäude- und Wohnungsstatistik (GWS) 2023 (z.B. Leerwohungen und Leerwohnungsziffer nach Anzahl Zimmer) und konnten zum Zeitpunkt der Veröffentlichung der "Leerwohnungszählung 2024" noch nicht gezeigt werden, da die Daten dazu vom Bundesamt für Statistik erst später zur Verfügung gestellt wurden.</t>
  </si>
  <si>
    <t>Bezirk²
Kanton</t>
  </si>
  <si>
    <t>Bezirk¹
Kanton</t>
  </si>
  <si>
    <t>1) Um die Auswerung zu den Energiemerkmalen zu erleichtern, wurden fehlende Werte in der Gebäude- und Wohnungsstatitistik (GWS) durch das Bundesamt für Statistik statistisch eingesetzt. Bei kleinräumigen
    Auswertungen kann deshalb nicht ausgeschlossen werden, dass diese Ergänzungen zu Verzerrungen führen. Kleinräumige Analysen sind deshalb mit Vorsicht zu interpretieren.</t>
  </si>
  <si>
    <t>Bauperiode 
Fläche</t>
  </si>
  <si>
    <t>2001- 2023</t>
  </si>
  <si>
    <t>4) Form des kollektiven Eigentums, wobei jedes Mitglied im Besitz des gesamten Objekts ist. Zu den Gemeinschaften gehören einfache Gesellschaften,
    Erbgemeinschaften, Gütergemeinschaften und Gemeinderschaften.</t>
  </si>
  <si>
    <r>
      <t>Jahr</t>
    </r>
    <r>
      <rPr>
        <b/>
        <vertAlign val="superscript"/>
        <sz val="10"/>
        <color rgb="FF000000"/>
        <rFont val="Arial"/>
        <family val="2"/>
      </rPr>
      <t>1</t>
    </r>
  </si>
  <si>
    <t>Bezirk 
Kanton</t>
  </si>
  <si>
    <t>Ab 2014 (Referenzjahr 2013) werden die neu gebauten Gebäude und Wohnungen, die im GWR als fertiggestellt gemeldet sind, konsequent im Referenzjahr gezählt. Nachmeldungen nach dem 31.12. können erst im Folgejahr (das heisst fast zwei Jahre nach dem 31.12. des Referenzjahres) in den entsprechenden Datensatz fliessen. In der vorliegenden Publikation sind die definitiven Daten für die Bautätigkeit 2022 enthalten.</t>
  </si>
  <si>
    <t xml:space="preserve">1) Gebietsstand per 1. Januar 2024. D.h., die in der Tabelle enthaltenen Angaben für 2022 und 2023 werden ebenfalls gemäss dem Gebietsstand per 01.01.2024 ausgewiesen. Die 
    Angaben zur Bautätigkeit, zu den Arbeitsvorräten sowie zu den neu erstellten Gebäuden und Wohnungen aus dem Jahr 2022 der Gemeinden Herznach und Ueken sind auf-
    summiert bei den entsprechenden Angaben der Gemeinde Herznach-Ueken und jene der Gemeinde Burg bei den Angaben der Gemeinde Menziken enthalten. Die Angaben zum
    Reinzugang an Wohnungen und zum Wohnungsbestand aus dem Jahr 2023 der Gemeinde Turgi sind bei der Stadt Baden enthalten. 
</t>
  </si>
  <si>
    <t>6) Bei den Angaben für die Jahre 2019 und 2020 handelt es sich beim "Umbaugewinn", beim "Abbruchverlust" und bei den "Bereinigungen" um per 12.07.2024 revidierte Daten.</t>
  </si>
  <si>
    <r>
      <t>2019</t>
    </r>
    <r>
      <rPr>
        <vertAlign val="superscript"/>
        <sz val="8"/>
        <rFont val="Arial"/>
        <family val="2"/>
      </rPr>
      <t>6</t>
    </r>
  </si>
  <si>
    <t>© Statistik Aargau, 20. November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</si>
</sst>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1" x14ac:knownFonts="1">
    <font>
      <sz val="10"/>
      <color rgb="FF000000"/>
      <name val="Arial"/>
    </font>
    <font>
      <b/>
      <sz val="16"/>
      <color rgb="FFFFFFFF"/>
      <name val="Arial"/>
      <family val="2"/>
    </font>
    <font>
      <b/>
      <sz val="12"/>
      <color rgb="FF000000"/>
      <name val="Arial"/>
      <family val="2"/>
    </font>
    <font>
      <b/>
      <sz val="14"/>
      <color rgb="FF000000"/>
      <name val="Arial"/>
      <family val="2"/>
    </font>
    <font>
      <i/>
      <sz val="10"/>
      <color rgb="FF000000"/>
      <name val="Arial"/>
      <family val="2"/>
    </font>
    <font>
      <sz val="10"/>
      <color rgb="FFFFFFFF"/>
      <name val="Arial"/>
      <family val="2"/>
    </font>
    <font>
      <u/>
      <sz val="10"/>
      <color rgb="FF000000"/>
      <name val="Arial"/>
      <family val="2"/>
    </font>
    <font>
      <b/>
      <sz val="10"/>
      <color rgb="FF000000"/>
      <name val="Arial"/>
      <family val="2"/>
    </font>
    <font>
      <u/>
      <sz val="10"/>
      <color theme="10"/>
      <name val="Arial"/>
      <family val="2"/>
    </font>
    <font>
      <u/>
      <sz val="10"/>
      <name val="Arial"/>
      <family val="2"/>
    </font>
    <font>
      <b/>
      <sz val="16"/>
      <color rgb="FFFFFFFF"/>
      <name val="Arial"/>
      <family val="2"/>
    </font>
    <font>
      <b/>
      <sz val="14"/>
      <color rgb="FF000000"/>
      <name val="Arial"/>
      <family val="2"/>
    </font>
    <font>
      <b/>
      <sz val="10"/>
      <color rgb="FF000000"/>
      <name val="Arial"/>
      <family val="2"/>
    </font>
    <font>
      <sz val="10"/>
      <color rgb="FF000000"/>
      <name val="Arial"/>
      <family val="2"/>
    </font>
    <font>
      <sz val="10"/>
      <color theme="1"/>
      <name val="Arial"/>
      <family val="2"/>
    </font>
    <font>
      <sz val="10"/>
      <name val="Arial"/>
      <family val="2"/>
    </font>
    <font>
      <b/>
      <sz val="10"/>
      <color theme="1"/>
      <name val="Arial"/>
      <family val="2"/>
    </font>
    <font>
      <b/>
      <sz val="10"/>
      <name val="Arial"/>
      <family val="2"/>
    </font>
    <font>
      <b/>
      <vertAlign val="superscript"/>
      <sz val="10"/>
      <color rgb="FF000000"/>
      <name val="Arial"/>
      <family val="2"/>
    </font>
    <font>
      <sz val="8"/>
      <name val="Arial"/>
      <family val="2"/>
    </font>
    <font>
      <vertAlign val="superscript"/>
      <sz val="8"/>
      <name val="Arial"/>
      <family val="2"/>
    </font>
  </fonts>
  <fills count="11">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A05388"/>
      </patternFill>
    </fill>
    <fill>
      <patternFill patternType="solid">
        <fgColor rgb="FFFF82A9"/>
      </patternFill>
    </fill>
    <fill>
      <patternFill patternType="solid">
        <fgColor rgb="FF4C8562"/>
      </patternFill>
    </fill>
    <fill>
      <patternFill patternType="solid">
        <fgColor rgb="FFC6ECAE"/>
      </patternFill>
    </fill>
    <fill>
      <patternFill patternType="solid">
        <fgColor rgb="FFD9D9D9"/>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medium">
        <color indexed="64"/>
      </bottom>
      <diagonal/>
    </border>
  </borders>
  <cellStyleXfs count="2">
    <xf numFmtId="0" fontId="0" fillId="0" borderId="0"/>
    <xf numFmtId="0" fontId="8" fillId="0" borderId="0" applyNumberFormat="0" applyFill="0" applyBorder="0" applyAlignment="0" applyProtection="0"/>
  </cellStyleXfs>
  <cellXfs count="88">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2" borderId="1" xfId="0" applyFont="1" applyFill="1" applyBorder="1"/>
    <xf numFmtId="0" fontId="6" fillId="0" borderId="0" xfId="0" applyFont="1"/>
    <xf numFmtId="0" fontId="0" fillId="3" borderId="1" xfId="0" applyFill="1" applyBorder="1"/>
    <xf numFmtId="0" fontId="0" fillId="4" borderId="1" xfId="0" applyFill="1" applyBorder="1"/>
    <xf numFmtId="0" fontId="0" fillId="5" borderId="1" xfId="0" applyFill="1" applyBorder="1"/>
    <xf numFmtId="0" fontId="5" fillId="6" borderId="1" xfId="0" applyFont="1" applyFill="1" applyBorder="1"/>
    <xf numFmtId="0" fontId="0" fillId="7" borderId="1" xfId="0" applyFill="1" applyBorder="1"/>
    <xf numFmtId="0" fontId="5" fillId="8" borderId="1" xfId="0" applyFont="1" applyFill="1" applyBorder="1"/>
    <xf numFmtId="0" fontId="0" fillId="9" borderId="1" xfId="0" applyFill="1" applyBorder="1"/>
    <xf numFmtId="0" fontId="7" fillId="0" borderId="2" xfId="0" applyFont="1" applyBorder="1" applyAlignment="1">
      <alignment horizontal="center" vertical="top" wrapText="1"/>
    </xf>
    <xf numFmtId="0" fontId="7"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4" fontId="0" fillId="0" borderId="0" xfId="0" applyNumberFormat="1" applyAlignment="1">
      <alignment horizontal="right" vertical="center"/>
    </xf>
    <xf numFmtId="0" fontId="7" fillId="0" borderId="0" xfId="0" applyFont="1" applyAlignment="1">
      <alignment horizontal="left" vertical="center"/>
    </xf>
    <xf numFmtId="4" fontId="7" fillId="0" borderId="0" xfId="0" applyNumberFormat="1" applyFont="1" applyAlignment="1">
      <alignment horizontal="right" vertical="center"/>
    </xf>
    <xf numFmtId="0" fontId="7" fillId="0" borderId="3" xfId="0" applyFont="1" applyBorder="1" applyAlignment="1">
      <alignment horizontal="left" vertical="center"/>
    </xf>
    <xf numFmtId="4" fontId="7" fillId="0" borderId="3" xfId="0" applyNumberFormat="1" applyFont="1" applyBorder="1" applyAlignment="1">
      <alignment horizontal="right" vertical="center"/>
    </xf>
    <xf numFmtId="3" fontId="7" fillId="0" borderId="3" xfId="0" applyNumberFormat="1" applyFont="1" applyBorder="1" applyAlignment="1">
      <alignment horizontal="right" vertical="center"/>
    </xf>
    <xf numFmtId="3" fontId="7" fillId="0" borderId="0" xfId="0" applyNumberFormat="1" applyFont="1" applyAlignment="1">
      <alignment horizontal="right" vertical="center"/>
    </xf>
    <xf numFmtId="4" fontId="0" fillId="0" borderId="3" xfId="0" applyNumberFormat="1" applyBorder="1" applyAlignment="1">
      <alignment horizontal="right" vertical="center"/>
    </xf>
    <xf numFmtId="0" fontId="0" fillId="0" borderId="0" xfId="0" applyAlignment="1">
      <alignment horizontal="left" vertical="top" wrapText="1"/>
    </xf>
    <xf numFmtId="0" fontId="7" fillId="0" borderId="0" xfId="0" applyFont="1"/>
    <xf numFmtId="0" fontId="9" fillId="0" borderId="0" xfId="1" applyFont="1"/>
    <xf numFmtId="0" fontId="11" fillId="0" borderId="0" xfId="0" applyFont="1"/>
    <xf numFmtId="0" fontId="12" fillId="0" borderId="0" xfId="0" applyFont="1" applyAlignment="1">
      <alignment horizontal="left" vertical="center"/>
    </xf>
    <xf numFmtId="0" fontId="13" fillId="0" borderId="3" xfId="0" applyFont="1" applyBorder="1" applyAlignment="1">
      <alignment horizontal="left" vertical="center"/>
    </xf>
    <xf numFmtId="0" fontId="13" fillId="0" borderId="0" xfId="0" applyFont="1" applyAlignment="1">
      <alignment horizontal="left" vertical="center"/>
    </xf>
    <xf numFmtId="0" fontId="12" fillId="0" borderId="2" xfId="0" applyFont="1" applyBorder="1" applyAlignment="1">
      <alignment horizontal="right" vertical="top" wrapText="1"/>
    </xf>
    <xf numFmtId="3" fontId="12" fillId="0" borderId="0" xfId="0" applyNumberFormat="1" applyFont="1" applyAlignment="1">
      <alignment horizontal="right" vertical="center"/>
    </xf>
    <xf numFmtId="4" fontId="12" fillId="0" borderId="0" xfId="0" applyNumberFormat="1" applyFont="1" applyAlignment="1">
      <alignment horizontal="right" vertical="center"/>
    </xf>
    <xf numFmtId="0" fontId="0" fillId="0" borderId="0" xfId="0" applyAlignment="1">
      <alignment vertical="top"/>
    </xf>
    <xf numFmtId="0" fontId="15" fillId="0" borderId="0" xfId="0" applyFont="1"/>
    <xf numFmtId="0" fontId="16" fillId="0" borderId="0" xfId="0" applyFont="1" applyAlignment="1">
      <alignment horizontal="left"/>
    </xf>
    <xf numFmtId="3" fontId="16" fillId="0" borderId="0" xfId="0" applyNumberFormat="1" applyFont="1"/>
    <xf numFmtId="0" fontId="14" fillId="0" borderId="0" xfId="0" applyFont="1" applyAlignment="1">
      <alignment horizontal="left"/>
    </xf>
    <xf numFmtId="3" fontId="14" fillId="0" borderId="0" xfId="0" applyNumberFormat="1" applyFont="1"/>
    <xf numFmtId="0" fontId="17" fillId="0" borderId="0" xfId="0" applyFont="1" applyAlignment="1">
      <alignment horizontal="left" vertical="top"/>
    </xf>
    <xf numFmtId="0" fontId="17" fillId="0" borderId="0" xfId="0" applyFont="1" applyAlignment="1">
      <alignment vertical="top"/>
    </xf>
    <xf numFmtId="3" fontId="17" fillId="0" borderId="0" xfId="0" applyNumberFormat="1" applyFont="1"/>
    <xf numFmtId="0" fontId="0" fillId="0" borderId="0" xfId="0" applyAlignment="1">
      <alignment horizontal="left" vertical="top"/>
    </xf>
    <xf numFmtId="3" fontId="0" fillId="0" borderId="0" xfId="0" applyNumberFormat="1"/>
    <xf numFmtId="0" fontId="15" fillId="0" borderId="0" xfId="0" applyFont="1" applyAlignment="1">
      <alignment vertical="top"/>
    </xf>
    <xf numFmtId="0" fontId="15" fillId="0" borderId="0" xfId="0" applyFont="1" applyAlignment="1">
      <alignment horizontal="left" vertical="top"/>
    </xf>
    <xf numFmtId="3" fontId="15" fillId="0" borderId="0" xfId="0" applyNumberFormat="1" applyFont="1"/>
    <xf numFmtId="0" fontId="0" fillId="0" borderId="4" xfId="0" applyBorder="1" applyAlignment="1">
      <alignment horizontal="left" vertical="top"/>
    </xf>
    <xf numFmtId="0" fontId="0" fillId="0" borderId="4" xfId="0" applyBorder="1" applyAlignment="1">
      <alignment vertical="top"/>
    </xf>
    <xf numFmtId="3" fontId="0" fillId="0" borderId="4" xfId="0" applyNumberFormat="1" applyBorder="1"/>
    <xf numFmtId="2" fontId="17" fillId="0" borderId="0" xfId="0" applyNumberFormat="1" applyFont="1" applyAlignment="1">
      <alignment horizontal="right"/>
    </xf>
    <xf numFmtId="2" fontId="0" fillId="0" borderId="0" xfId="0" applyNumberFormat="1" applyAlignment="1">
      <alignment horizontal="right"/>
    </xf>
    <xf numFmtId="2" fontId="15" fillId="0" borderId="0" xfId="0" applyNumberFormat="1" applyFont="1" applyAlignment="1">
      <alignment horizontal="right"/>
    </xf>
    <xf numFmtId="2" fontId="0" fillId="0" borderId="4" xfId="0" applyNumberFormat="1" applyBorder="1" applyAlignment="1">
      <alignment horizontal="right"/>
    </xf>
    <xf numFmtId="3" fontId="13" fillId="0" borderId="0" xfId="0" applyNumberFormat="1" applyFont="1" applyAlignment="1">
      <alignment horizontal="right" vertical="center"/>
    </xf>
    <xf numFmtId="0" fontId="13" fillId="0" borderId="0" xfId="0" applyFont="1"/>
    <xf numFmtId="0" fontId="13" fillId="0" borderId="0" xfId="0" quotePrefix="1" applyFont="1" applyAlignment="1">
      <alignment horizontal="left" vertical="top" wrapText="1"/>
    </xf>
    <xf numFmtId="164" fontId="0" fillId="0" borderId="0" xfId="0" applyNumberFormat="1" applyAlignment="1">
      <alignment horizontal="left" vertical="center"/>
    </xf>
    <xf numFmtId="164" fontId="0" fillId="0" borderId="3" xfId="0" applyNumberFormat="1" applyBorder="1" applyAlignment="1">
      <alignment horizontal="left" vertical="center"/>
    </xf>
    <xf numFmtId="4" fontId="12" fillId="0" borderId="3" xfId="0" applyNumberFormat="1" applyFont="1" applyBorder="1" applyAlignment="1">
      <alignment horizontal="right" vertical="center"/>
    </xf>
    <xf numFmtId="4" fontId="13" fillId="0" borderId="3" xfId="0" applyNumberFormat="1" applyFont="1" applyBorder="1" applyAlignment="1">
      <alignment horizontal="right" vertical="center"/>
    </xf>
    <xf numFmtId="4" fontId="13" fillId="0" borderId="0" xfId="0" applyNumberFormat="1" applyFont="1" applyAlignment="1">
      <alignment horizontal="right" vertical="center"/>
    </xf>
    <xf numFmtId="0" fontId="13" fillId="0" borderId="0" xfId="0" applyFont="1" applyAlignment="1">
      <alignment horizontal="left" vertical="top" wrapText="1"/>
    </xf>
    <xf numFmtId="164" fontId="13" fillId="0" borderId="0" xfId="0" applyNumberFormat="1" applyFont="1" applyAlignment="1">
      <alignment horizontal="left" vertical="center"/>
    </xf>
    <xf numFmtId="164" fontId="15" fillId="0" borderId="0" xfId="0" applyNumberFormat="1" applyFont="1" applyAlignment="1">
      <alignment horizontal="left" vertical="center"/>
    </xf>
    <xf numFmtId="0" fontId="10" fillId="2" borderId="0" xfId="0" applyFont="1" applyFill="1" applyAlignment="1">
      <alignment horizontal="left" wrapText="1"/>
    </xf>
    <xf numFmtId="0" fontId="1" fillId="2" borderId="0" xfId="0" applyFont="1" applyFill="1" applyAlignment="1">
      <alignment horizontal="left" wrapText="1"/>
    </xf>
    <xf numFmtId="0" fontId="0" fillId="0" borderId="0" xfId="0" applyAlignment="1">
      <alignment horizontal="left" vertical="center" wrapText="1"/>
    </xf>
    <xf numFmtId="0" fontId="0" fillId="0" borderId="0" xfId="0"/>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12" fillId="0" borderId="2" xfId="0" applyFont="1" applyBorder="1" applyAlignment="1">
      <alignment horizontal="right" vertical="top" wrapText="1"/>
    </xf>
    <xf numFmtId="0" fontId="7" fillId="0" borderId="2" xfId="0" applyFont="1" applyBorder="1" applyAlignment="1">
      <alignment horizontal="right" vertical="top" wrapText="1"/>
    </xf>
    <xf numFmtId="0" fontId="13" fillId="0" borderId="0" xfId="0" applyFont="1" applyAlignment="1">
      <alignment horizontal="left" vertical="center" wrapText="1"/>
    </xf>
    <xf numFmtId="0" fontId="12" fillId="0" borderId="2" xfId="0" applyFont="1" applyBorder="1" applyAlignment="1">
      <alignment horizontal="center" vertical="top" wrapText="1"/>
    </xf>
    <xf numFmtId="0" fontId="0" fillId="10" borderId="0" xfId="0" applyFill="1" applyAlignment="1">
      <alignment horizontal="center" wrapText="1"/>
    </xf>
    <xf numFmtId="3" fontId="0" fillId="0" borderId="0" xfId="0" applyNumberFormat="1" applyAlignment="1">
      <alignment horizontal="right" vertical="center"/>
    </xf>
    <xf numFmtId="4" fontId="0" fillId="0" borderId="0" xfId="0" applyNumberFormat="1" applyAlignment="1">
      <alignment horizontal="right" vertical="center"/>
    </xf>
    <xf numFmtId="0" fontId="13" fillId="10" borderId="0" xfId="0" applyFont="1" applyFill="1" applyAlignment="1">
      <alignment horizontal="center" wrapText="1"/>
    </xf>
    <xf numFmtId="0" fontId="12" fillId="0" borderId="2" xfId="0" applyFont="1" applyBorder="1" applyAlignment="1">
      <alignment horizontal="left" vertical="top" wrapText="1"/>
    </xf>
    <xf numFmtId="0" fontId="13" fillId="0" borderId="0" xfId="0" applyFont="1" applyAlignment="1">
      <alignment horizontal="left" vertical="top" wrapText="1"/>
    </xf>
    <xf numFmtId="0" fontId="0" fillId="0" borderId="0" xfId="0" applyAlignment="1">
      <alignment vertical="top"/>
    </xf>
    <xf numFmtId="0" fontId="15" fillId="0" borderId="0" xfId="0" applyFont="1" applyAlignment="1">
      <alignment horizontal="left" vertical="top"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171449</xdr:colOff>
      <xdr:row>66</xdr:row>
      <xdr:rowOff>0</xdr:rowOff>
    </xdr:from>
    <xdr:to>
      <xdr:col>13</xdr:col>
      <xdr:colOff>398924</xdr:colOff>
      <xdr:row>100</xdr:row>
      <xdr:rowOff>108978</xdr:rowOff>
    </xdr:to>
    <xdr:pic>
      <xdr:nvPicPr>
        <xdr:cNvPr id="3" name="Grafik 2">
          <a:extLst>
            <a:ext uri="{FF2B5EF4-FFF2-40B4-BE49-F238E27FC236}">
              <a16:creationId xmlns:a16="http://schemas.microsoft.com/office/drawing/2014/main" id="{7F541F8E-8BD1-CD32-02A3-1CB5A66086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10944225"/>
          <a:ext cx="8638050" cy="5614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171449</xdr:colOff>
      <xdr:row>57</xdr:row>
      <xdr:rowOff>0</xdr:rowOff>
    </xdr:from>
    <xdr:to>
      <xdr:col>13</xdr:col>
      <xdr:colOff>398924</xdr:colOff>
      <xdr:row>91</xdr:row>
      <xdr:rowOff>108978</xdr:rowOff>
    </xdr:to>
    <xdr:pic>
      <xdr:nvPicPr>
        <xdr:cNvPr id="3" name="Grafik 2">
          <a:extLst>
            <a:ext uri="{FF2B5EF4-FFF2-40B4-BE49-F238E27FC236}">
              <a16:creationId xmlns:a16="http://schemas.microsoft.com/office/drawing/2014/main" id="{F232176F-94C6-CC94-3D69-4B1D5FE69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9848850"/>
          <a:ext cx="8638050" cy="5614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171449</xdr:colOff>
      <xdr:row>24</xdr:row>
      <xdr:rowOff>0</xdr:rowOff>
    </xdr:from>
    <xdr:to>
      <xdr:col>9</xdr:col>
      <xdr:colOff>732299</xdr:colOff>
      <xdr:row>58</xdr:row>
      <xdr:rowOff>108978</xdr:rowOff>
    </xdr:to>
    <xdr:pic>
      <xdr:nvPicPr>
        <xdr:cNvPr id="3" name="Grafik 2">
          <a:extLst>
            <a:ext uri="{FF2B5EF4-FFF2-40B4-BE49-F238E27FC236}">
              <a16:creationId xmlns:a16="http://schemas.microsoft.com/office/drawing/2014/main" id="{53C87E9C-20F9-26A0-CE84-740A2E07D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4572000"/>
          <a:ext cx="8638050" cy="5614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171449</xdr:colOff>
      <xdr:row>66</xdr:row>
      <xdr:rowOff>0</xdr:rowOff>
    </xdr:from>
    <xdr:to>
      <xdr:col>13</xdr:col>
      <xdr:colOff>398924</xdr:colOff>
      <xdr:row>100</xdr:row>
      <xdr:rowOff>108978</xdr:rowOff>
    </xdr:to>
    <xdr:pic>
      <xdr:nvPicPr>
        <xdr:cNvPr id="4" name="Grafik 3">
          <a:extLst>
            <a:ext uri="{FF2B5EF4-FFF2-40B4-BE49-F238E27FC236}">
              <a16:creationId xmlns:a16="http://schemas.microsoft.com/office/drawing/2014/main" id="{C4BB1C69-CCF4-5285-7300-A71EC1D540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11125200"/>
          <a:ext cx="8638050" cy="56144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171449</xdr:colOff>
      <xdr:row>22</xdr:row>
      <xdr:rowOff>0</xdr:rowOff>
    </xdr:from>
    <xdr:to>
      <xdr:col>12</xdr:col>
      <xdr:colOff>722774</xdr:colOff>
      <xdr:row>56</xdr:row>
      <xdr:rowOff>108978</xdr:rowOff>
    </xdr:to>
    <xdr:pic>
      <xdr:nvPicPr>
        <xdr:cNvPr id="4" name="Grafik 3">
          <a:extLst>
            <a:ext uri="{FF2B5EF4-FFF2-40B4-BE49-F238E27FC236}">
              <a16:creationId xmlns:a16="http://schemas.microsoft.com/office/drawing/2014/main" id="{9DB712EF-4068-2287-1DF6-6BDEDD00A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3924300"/>
          <a:ext cx="8638050" cy="5614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171449</xdr:colOff>
      <xdr:row>50</xdr:row>
      <xdr:rowOff>0</xdr:rowOff>
    </xdr:from>
    <xdr:to>
      <xdr:col>9</xdr:col>
      <xdr:colOff>456074</xdr:colOff>
      <xdr:row>84</xdr:row>
      <xdr:rowOff>108978</xdr:rowOff>
    </xdr:to>
    <xdr:pic>
      <xdr:nvPicPr>
        <xdr:cNvPr id="3" name="Grafik 2">
          <a:extLst>
            <a:ext uri="{FF2B5EF4-FFF2-40B4-BE49-F238E27FC236}">
              <a16:creationId xmlns:a16="http://schemas.microsoft.com/office/drawing/2014/main" id="{22CB2BF2-F0FC-257E-70CC-7FBBF26204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8391525"/>
          <a:ext cx="8638050" cy="5614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171449</xdr:colOff>
      <xdr:row>66</xdr:row>
      <xdr:rowOff>0</xdr:rowOff>
    </xdr:from>
    <xdr:to>
      <xdr:col>13</xdr:col>
      <xdr:colOff>160799</xdr:colOff>
      <xdr:row>100</xdr:row>
      <xdr:rowOff>108978</xdr:rowOff>
    </xdr:to>
    <xdr:pic>
      <xdr:nvPicPr>
        <xdr:cNvPr id="3" name="Grafik 2">
          <a:extLst>
            <a:ext uri="{FF2B5EF4-FFF2-40B4-BE49-F238E27FC236}">
              <a16:creationId xmlns:a16="http://schemas.microsoft.com/office/drawing/2014/main" id="{F9AAF14F-CBEA-DB27-315B-305D4C50D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 y="12192000"/>
          <a:ext cx="8638050" cy="56144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171449</xdr:colOff>
      <xdr:row>2</xdr:row>
      <xdr:rowOff>161924</xdr:rowOff>
    </xdr:from>
    <xdr:to>
      <xdr:col>19</xdr:col>
      <xdr:colOff>682337</xdr:colOff>
      <xdr:row>91</xdr:row>
      <xdr:rowOff>148937</xdr:rowOff>
    </xdr:to>
    <xdr:pic>
      <xdr:nvPicPr>
        <xdr:cNvPr id="4" name="Grafik 3">
          <a:extLst>
            <a:ext uri="{FF2B5EF4-FFF2-40B4-BE49-F238E27FC236}">
              <a16:creationId xmlns:a16="http://schemas.microsoft.com/office/drawing/2014/main" id="{828BA751-2BDC-04EA-D0BD-92304355E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 y="552449"/>
          <a:ext cx="14398338" cy="143983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171449</xdr:colOff>
      <xdr:row>2</xdr:row>
      <xdr:rowOff>161924</xdr:rowOff>
    </xdr:from>
    <xdr:to>
      <xdr:col>19</xdr:col>
      <xdr:colOff>682337</xdr:colOff>
      <xdr:row>91</xdr:row>
      <xdr:rowOff>148937</xdr:rowOff>
    </xdr:to>
    <xdr:pic>
      <xdr:nvPicPr>
        <xdr:cNvPr id="4" name="Grafik 3">
          <a:extLst>
            <a:ext uri="{FF2B5EF4-FFF2-40B4-BE49-F238E27FC236}">
              <a16:creationId xmlns:a16="http://schemas.microsoft.com/office/drawing/2014/main" id="{502AB708-A1B9-A8CE-4A58-E1722C747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 y="552449"/>
          <a:ext cx="14398338" cy="143983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E60"/>
  <sheetViews>
    <sheetView showGridLines="0" tabSelected="1" workbookViewId="0"/>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70" t="s">
        <v>1227</v>
      </c>
      <c r="C6" s="71"/>
      <c r="D6" s="71"/>
    </row>
    <row r="7" spans="2:4" ht="6" customHeight="1" x14ac:dyDescent="0.2"/>
    <row r="8" spans="2:4" x14ac:dyDescent="0.2">
      <c r="B8" t="s">
        <v>1225</v>
      </c>
    </row>
    <row r="9" spans="2:4" x14ac:dyDescent="0.2">
      <c r="B9" t="s">
        <v>1226</v>
      </c>
    </row>
    <row r="10" spans="2:4" x14ac:dyDescent="0.2">
      <c r="B10" s="60" t="s">
        <v>1522</v>
      </c>
    </row>
    <row r="15" spans="2:4" ht="15.75" x14ac:dyDescent="0.25">
      <c r="B15" s="2" t="s">
        <v>0</v>
      </c>
    </row>
    <row r="17" spans="2:4" x14ac:dyDescent="0.2">
      <c r="B17" s="4" t="s">
        <v>1</v>
      </c>
    </row>
    <row r="18" spans="2:4" x14ac:dyDescent="0.2">
      <c r="B18" s="5" t="str">
        <f>HYPERLINK("#'T1'!A1", "Tabelle 1:")</f>
        <v>Tabelle 1:</v>
      </c>
      <c r="C18" t="s">
        <v>2</v>
      </c>
      <c r="D18" s="30" t="str">
        <f>HYPERLINK("#'T1'!A1", "Bauausgaben zu laufenden Preisen nach Art der Arbeit, in 1’000 Franken, 1979–2022")</f>
        <v>Bauausgaben zu laufenden Preisen nach Art der Arbeit, in 1’000 Franken, 1979–2022</v>
      </c>
    </row>
    <row r="19" spans="2:4" x14ac:dyDescent="0.2">
      <c r="B19" s="5" t="str">
        <f>HYPERLINK("#'T2'!A1", "Tabelle 2:")</f>
        <v>Tabelle 2:</v>
      </c>
      <c r="C19" t="s">
        <v>2</v>
      </c>
      <c r="D19" s="30" t="str">
        <f>HYPERLINK("#'T2'!A1", "Bautätigkeit und Arbeitsvorräte nach Bauobjektart, 2022 und 2023")</f>
        <v>Bautätigkeit und Arbeitsvorräte nach Bauobjektart, 2022 und 2023</v>
      </c>
    </row>
    <row r="20" spans="2:4" x14ac:dyDescent="0.2">
      <c r="B20" s="5" t="str">
        <f>HYPERLINK("#'T3'!A1", "Tabelle 3:")</f>
        <v>Tabelle 3:</v>
      </c>
      <c r="C20" t="s">
        <v>2</v>
      </c>
      <c r="D20" s="30" t="str">
        <f>HYPERLINK("#'T3'!A1", "Bautätigkeit nach Bausparte, in Millionen Franken, 1970–2022")</f>
        <v>Bautätigkeit nach Bausparte, in Millionen Franken, 1970–2022</v>
      </c>
    </row>
    <row r="21" spans="2:4" x14ac:dyDescent="0.2">
      <c r="B21" s="5" t="str">
        <f>HYPERLINK("#'T4'!A1", "Tabelle 4:")</f>
        <v>Tabelle 4:</v>
      </c>
      <c r="C21" t="s">
        <v>2</v>
      </c>
      <c r="D21" s="30" t="str">
        <f>HYPERLINK("#'T4'!A1", "Bautätigkeit nach Bausparte, Bezirk und Kanton, in 1’000 Franken, 2022¹")</f>
        <v>Bautätigkeit nach Bausparte, Bezirk und Kanton, in 1’000 Franken, 2022¹</v>
      </c>
    </row>
    <row r="22" spans="2:4" x14ac:dyDescent="0.2">
      <c r="B22" s="5" t="str">
        <f>HYPERLINK("#'T5'!A1", "Tabelle 5:")</f>
        <v>Tabelle 5:</v>
      </c>
      <c r="C22" t="s">
        <v>2</v>
      </c>
      <c r="D22" s="30" t="str">
        <f>HYPERLINK("#'T5'!A1", "Bautätigkeit nach Bausparte, Bezirk und Kanton, in Franken pro Einwohner, 2022¹")</f>
        <v>Bautätigkeit nach Bausparte, Bezirk und Kanton, in Franken pro Einwohner, 2022¹</v>
      </c>
    </row>
    <row r="23" spans="2:4" x14ac:dyDescent="0.2">
      <c r="B23" s="5" t="str">
        <f>HYPERLINK("#'T6'!A1", "Tabelle 6:")</f>
        <v>Tabelle 6:</v>
      </c>
      <c r="C23" t="s">
        <v>2</v>
      </c>
      <c r="D23" s="30" t="str">
        <f>HYPERLINK("#'T6'!A1", "Bautätigkeit nach Auftraggeber, in Millionen Franken, 1979–2022")</f>
        <v>Bautätigkeit nach Auftraggeber, in Millionen Franken, 1979–2022</v>
      </c>
    </row>
    <row r="24" spans="2:4" x14ac:dyDescent="0.2">
      <c r="B24" s="5" t="str">
        <f>HYPERLINK("#'T7'!A1", "Tabelle 7:")</f>
        <v>Tabelle 7:</v>
      </c>
      <c r="C24" t="s">
        <v>2</v>
      </c>
      <c r="D24" s="30" t="str">
        <f>HYPERLINK("#'T7'!A1", "Bautätigkeit nach Bauobjektkategorie (ohne öffentliche Unterhaltsarbeiten),  in 1'000 Franken, 1979–2022")</f>
        <v>Bautätigkeit nach Bauobjektkategorie (ohne öffentliche Unterhaltsarbeiten),  in 1'000 Franken, 1979–2022</v>
      </c>
    </row>
    <row r="25" spans="2:4" x14ac:dyDescent="0.2">
      <c r="B25" s="5" t="str">
        <f>HYPERLINK("#'T8'!A1", "Tabelle 8:")</f>
        <v>Tabelle 8:</v>
      </c>
      <c r="C25" t="s">
        <v>2</v>
      </c>
      <c r="D25" s="30" t="str">
        <f>HYPERLINK("#'T8'!A1", "Bautätigkeit ausgewählter Bauobjektkategorien nach Bauart, in 1’000 Franken, 2021 und 2022")</f>
        <v>Bautätigkeit ausgewählter Bauobjektkategorien nach Bauart, in 1’000 Franken, 2021 und 2022</v>
      </c>
    </row>
    <row r="26" spans="2:4" x14ac:dyDescent="0.2">
      <c r="B26" s="5" t="str">
        <f>HYPERLINK("#'T9'!A1", "Tabelle 9:")</f>
        <v>Tabelle 9:</v>
      </c>
      <c r="C26" t="s">
        <v>2</v>
      </c>
      <c r="D26" s="30" t="str">
        <f>HYPERLINK("#'T9'!A1", "Arbeitsvorräte für das Folgejahr nach Auftraggeber, 2021 und 2022")</f>
        <v>Arbeitsvorräte für das Folgejahr nach Auftraggeber, 2021 und 2022</v>
      </c>
    </row>
    <row r="27" spans="2:4" x14ac:dyDescent="0.2">
      <c r="B27" s="5" t="str">
        <f>HYPERLINK("#'T10'!A1", "Tabelle 10:")</f>
        <v>Tabelle 10:</v>
      </c>
      <c r="C27" t="s">
        <v>2</v>
      </c>
      <c r="D27" s="30" t="str">
        <f>HYPERLINK("#'T10'!A1", "Arbeitsvorräte nach Bausparte, Bezirk und Kanton, in 1’000 Franken, 2022¹")</f>
        <v>Arbeitsvorräte nach Bausparte, Bezirk und Kanton, in 1’000 Franken, 2022¹</v>
      </c>
    </row>
    <row r="29" spans="2:4" x14ac:dyDescent="0.2">
      <c r="B29" s="4" t="s">
        <v>3</v>
      </c>
    </row>
    <row r="30" spans="2:4" x14ac:dyDescent="0.2">
      <c r="B30" s="7" t="str">
        <f>HYPERLINK("#'T11'!A1", "Tabelle 11:")</f>
        <v>Tabelle 11:</v>
      </c>
      <c r="C30" t="s">
        <v>2</v>
      </c>
      <c r="D30" s="30" t="str">
        <f>HYPERLINK("#'T11'!A1", "Neu erstellte Gebäude mit Wohnungen und neu erstellte Wohnungen nach Gebäudekategorie, 1971–2022")</f>
        <v>Neu erstellte Gebäude mit Wohnungen und neu erstellte Wohnungen nach Gebäudekategorie, 1971–2022</v>
      </c>
    </row>
    <row r="31" spans="2:4" x14ac:dyDescent="0.2">
      <c r="B31" s="7" t="str">
        <f>HYPERLINK("#'T12'!A1", "Tabelle 12:")</f>
        <v>Tabelle 12:</v>
      </c>
      <c r="C31" t="s">
        <v>2</v>
      </c>
      <c r="D31" s="30" t="str">
        <f>HYPERLINK("#'T12'!A1", "Neu erstellte Gebäude mit Wohnungen und neu erstellte Wohnungen nach Gebäudekategorie, Bezirk und Kanton, 2022")</f>
        <v>Neu erstellte Gebäude mit Wohnungen und neu erstellte Wohnungen nach Gebäudekategorie, Bezirk und Kanton, 2022</v>
      </c>
    </row>
    <row r="32" spans="2:4" x14ac:dyDescent="0.2">
      <c r="B32" s="7" t="str">
        <f>HYPERLINK("#'T13'!A1", "Tabelle 13:")</f>
        <v>Tabelle 13:</v>
      </c>
      <c r="C32" t="s">
        <v>2</v>
      </c>
      <c r="D32" s="30" t="str">
        <f>HYPERLINK("#'T13'!A1", "Neu erstellte Wohnungen nach Anzahl Zimmer, Bezirk und Kanton, 2022")</f>
        <v>Neu erstellte Wohnungen nach Anzahl Zimmer, Bezirk und Kanton, 2022</v>
      </c>
    </row>
    <row r="33" spans="2:4" x14ac:dyDescent="0.2">
      <c r="B33" s="7" t="str">
        <f>HYPERLINK("#'T14'!A1", "Tabelle 14:")</f>
        <v>Tabelle 14:</v>
      </c>
      <c r="C33" t="s">
        <v>2</v>
      </c>
      <c r="D33" s="30" t="str">
        <f>HYPERLINK("#'T14'!A1", "Wohnbaubilanz, 1971–2023")</f>
        <v>Wohnbaubilanz, 1971–2023</v>
      </c>
    </row>
    <row r="35" spans="2:4" x14ac:dyDescent="0.2">
      <c r="B35" s="4" t="s">
        <v>4</v>
      </c>
    </row>
    <row r="36" spans="2:4" x14ac:dyDescent="0.2">
      <c r="B36" s="8" t="str">
        <f>HYPERLINK("#'T15'!A1", "Tabelle 15:")</f>
        <v>Tabelle 15:</v>
      </c>
      <c r="C36" t="s">
        <v>2</v>
      </c>
      <c r="D36" s="30" t="str">
        <f>HYPERLINK("#'T15'!A1", "Wohnungen nach Bezirk, Heizsystem der Heizung, Heizsystem Warmwasser, Energiequelle der Heizung und Energiequelle Warmwasser, 2023")</f>
        <v>Wohnungen nach Bezirk, Heizsystem der Heizung, Heizsystem Warmwasser, Energiequelle der Heizung und Energiequelle Warmwasser, 2023</v>
      </c>
    </row>
    <row r="37" spans="2:4" x14ac:dyDescent="0.2">
      <c r="B37" s="8" t="str">
        <f>HYPERLINK("#'T16'!A1", "Tabelle 16:")</f>
        <v>Tabelle 16:</v>
      </c>
      <c r="C37" t="s">
        <v>2</v>
      </c>
      <c r="D37" s="30" t="str">
        <f>HYPERLINK("#'T16'!A1", "Wohnungsbestand nach Anzahl Zimmer und Einwohner pro Wohnung, 1980–2023")</f>
        <v>Wohnungsbestand nach Anzahl Zimmer und Einwohner pro Wohnung, 1980–2023</v>
      </c>
    </row>
    <row r="38" spans="2:4" x14ac:dyDescent="0.2">
      <c r="B38" s="8" t="str">
        <f>HYPERLINK("#'T17'!A1", "Tabelle 17:")</f>
        <v>Tabelle 17:</v>
      </c>
      <c r="C38" t="s">
        <v>2</v>
      </c>
      <c r="D38" s="30" t="str">
        <f>HYPERLINK("#'T17'!A1", "Wohnungen nach Bauperiode, Anzahl Zimmer und Fläche, 2023")</f>
        <v>Wohnungen nach Bauperiode, Anzahl Zimmer und Fläche, 2023</v>
      </c>
    </row>
    <row r="39" spans="2:4" x14ac:dyDescent="0.2">
      <c r="B39" s="8" t="str">
        <f>HYPERLINK("#'T18'!A1", "Tabelle 18:")</f>
        <v>Tabelle 18:</v>
      </c>
      <c r="C39" t="s">
        <v>2</v>
      </c>
      <c r="D39" s="30" t="str">
        <f>HYPERLINK("#'T18'!A1", "Gebäude mit Wohnnutzung nach Kategorie, Bauperiode, Wohnungs- und Geschosszahl, Energiequelle der Heizung sowie der Warmwasseraufbereitung und Eigentümertyp, 2023")</f>
        <v>Gebäude mit Wohnnutzung nach Kategorie, Bauperiode, Wohnungs- und Geschosszahl, Energiequelle der Heizung sowie der Warmwasseraufbereitung und Eigentümertyp, 2023</v>
      </c>
    </row>
    <row r="41" spans="2:4" x14ac:dyDescent="0.2">
      <c r="B41" s="4" t="s">
        <v>5</v>
      </c>
    </row>
    <row r="42" spans="2:4" x14ac:dyDescent="0.2">
      <c r="B42" s="9" t="str">
        <f>HYPERLINK("#'T19'!A1", "Tabelle 19:")</f>
        <v>Tabelle 19:</v>
      </c>
      <c r="C42" t="s">
        <v>2</v>
      </c>
      <c r="D42" s="30" t="str">
        <f>HYPERLINK("#'T19'!A1", "Leerwohnungsbestand nach Anzahl Zimmer, 1974–2024")</f>
        <v>Leerwohnungsbestand nach Anzahl Zimmer, 1974–2024</v>
      </c>
    </row>
    <row r="43" spans="2:4" x14ac:dyDescent="0.2">
      <c r="B43" s="9" t="str">
        <f>HYPERLINK("#'T20'!A1", "Tabelle 20:")</f>
        <v>Tabelle 20:</v>
      </c>
      <c r="C43" t="s">
        <v>2</v>
      </c>
      <c r="D43" s="30" t="str">
        <f>HYPERLINK("#'T20'!A1", "Wohnungsbestand, Reinzugang an Wohnungen, leer stehende Wohnungen und Leerwohnungsziffer, 1974–2024")</f>
        <v>Wohnungsbestand, Reinzugang an Wohnungen, leer stehende Wohnungen und Leerwohnungsziffer, 1974–2024</v>
      </c>
    </row>
    <row r="44" spans="2:4" x14ac:dyDescent="0.2">
      <c r="B44" s="9" t="str">
        <f>HYPERLINK("#'T21'!A1", "Tabelle 21:")</f>
        <v>Tabelle 21:</v>
      </c>
      <c r="C44" t="s">
        <v>2</v>
      </c>
      <c r="D44" s="30" t="str">
        <f>HYPERLINK("#'T21'!A1", "Leerwohnungsziffern nach Anzahl Zimmer, 1980–2024")</f>
        <v>Leerwohnungsziffern nach Anzahl Zimmer, 1980–2024</v>
      </c>
    </row>
    <row r="45" spans="2:4" x14ac:dyDescent="0.2">
      <c r="B45" s="9" t="str">
        <f>HYPERLINK("#'T22'!A1", "Tabelle 22:")</f>
        <v>Tabelle 22:</v>
      </c>
      <c r="C45" t="s">
        <v>2</v>
      </c>
      <c r="D45" s="30" t="str">
        <f>HYPERLINK("#'T22'!A1", "Leer stehende Wohnungen nach Anzahl Zimmer, nach Bezirk, per 1. Juni 2024")</f>
        <v>Leer stehende Wohnungen nach Anzahl Zimmer, nach Bezirk, per 1. Juni 2024</v>
      </c>
    </row>
    <row r="47" spans="2:4" x14ac:dyDescent="0.2">
      <c r="B47" s="4" t="s">
        <v>7</v>
      </c>
    </row>
    <row r="48" spans="2:4" x14ac:dyDescent="0.2">
      <c r="B48" s="10" t="str">
        <f>HYPERLINK("#'T23'!A1", "Tabelle 23:")</f>
        <v>Tabelle 23:</v>
      </c>
      <c r="C48" t="s">
        <v>2</v>
      </c>
      <c r="D48" s="6" t="str">
        <f>HYPERLINK("#'T23'!A1", "Bautätigkeit und Arbeitsvorräte, Wohnungen, Wohnbautätigkeit und Leerwohnungen, nach Bezirk und Gemeinde")</f>
        <v>Bautätigkeit und Arbeitsvorräte, Wohnungen, Wohnbautätigkeit und Leerwohnungen, nach Bezirk und Gemeinde</v>
      </c>
    </row>
    <row r="49" spans="2:5" x14ac:dyDescent="0.2">
      <c r="B49" s="10" t="str">
        <f>HYPERLINK("#'T24'!A1", "Tabelle 24:")</f>
        <v>Tabelle 24:</v>
      </c>
      <c r="C49" t="s">
        <v>2</v>
      </c>
      <c r="D49" s="30" t="str">
        <f>HYPERLINK("#'T24'!A1", "Bautätigkeit 2022 und Arbeitsvorräte 2022 für das Folgejahr 2023 nach Bausparte, nach Bezirk und Gemeinde")</f>
        <v>Bautätigkeit 2022 und Arbeitsvorräte 2022 für das Folgejahr 2023 nach Bausparte, nach Bezirk und Gemeinde</v>
      </c>
      <c r="E49" s="39"/>
    </row>
    <row r="50" spans="2:5" x14ac:dyDescent="0.2">
      <c r="B50" s="10" t="str">
        <f>HYPERLINK("#'T25'!A1", "Tabelle 25:")</f>
        <v>Tabelle 25:</v>
      </c>
      <c r="C50" t="s">
        <v>2</v>
      </c>
      <c r="D50" s="30" t="str">
        <f>HYPERLINK("#'T25'!A1", "Wohnungsbestand per 31. Dezember 2023 und leer stehende Wohnungen per 1. Juni 2024, nach Bezirk und Gemeinde")</f>
        <v>Wohnungsbestand per 31. Dezember 2023 und leer stehende Wohnungen per 1. Juni 2024, nach Bezirk und Gemeinde</v>
      </c>
    </row>
    <row r="51" spans="2:5" x14ac:dyDescent="0.2">
      <c r="B51" s="10" t="str">
        <f>HYPERLINK("#'T26'!A1", "Tabelle 26:")</f>
        <v>Tabelle 26:</v>
      </c>
      <c r="C51" t="s">
        <v>2</v>
      </c>
      <c r="D51" s="30" t="str">
        <f>HYPERLINK("#'T26'!A1", "Wohnungen nach Anzahl Zimmer und Bauperiode, nach Bezirk und Gemeinde, 2023")</f>
        <v>Wohnungen nach Anzahl Zimmer und Bauperiode, nach Bezirk und Gemeinde, 2023</v>
      </c>
    </row>
    <row r="52" spans="2:5" x14ac:dyDescent="0.2">
      <c r="B52" s="10" t="str">
        <f>HYPERLINK("#'T27'!A1", "Tabelle 27:")</f>
        <v>Tabelle 27:</v>
      </c>
      <c r="C52" t="s">
        <v>2</v>
      </c>
      <c r="D52" s="30" t="str">
        <f>HYPERLINK("#'T27'!A1", "Gebäude nach Kategorie und Bauperiode, nach Bezirk und Gemeinde, 2023")</f>
        <v>Gebäude nach Kategorie und Bauperiode, nach Bezirk und Gemeinde, 2023</v>
      </c>
    </row>
    <row r="54" spans="2:5" x14ac:dyDescent="0.2">
      <c r="B54" s="4" t="s">
        <v>8</v>
      </c>
    </row>
    <row r="55" spans="2:5" x14ac:dyDescent="0.2">
      <c r="B55" s="11" t="str">
        <f>HYPERLINK("#'Karte 1'!A1", "Karte 1")</f>
        <v>Karte 1</v>
      </c>
      <c r="C55" t="s">
        <v>2</v>
      </c>
      <c r="D55" s="30" t="str">
        <f>HYPERLINK("#'Karte 1'!A1", "Ausgaben für den Wohnungsbau, in Franken pro Einwohner, 2022¹")</f>
        <v>Ausgaben für den Wohnungsbau, in Franken pro Einwohner, 2022¹</v>
      </c>
      <c r="E55" s="39"/>
    </row>
    <row r="56" spans="2:5" x14ac:dyDescent="0.2">
      <c r="B56" s="11" t="str">
        <f>HYPERLINK("#'Karte 2'!A1", "Karte 2")</f>
        <v>Karte 2</v>
      </c>
      <c r="C56" t="s">
        <v>2</v>
      </c>
      <c r="D56" s="30" t="str">
        <f>HYPERLINK("#'Karte 2'!A1", "Anteil der Einfamilienhäuser am Gesamtwohnungsbestand, 2023¹")</f>
        <v>Anteil der Einfamilienhäuser am Gesamtwohnungsbestand, 2023¹</v>
      </c>
      <c r="E56" s="39"/>
    </row>
    <row r="58" spans="2:5" x14ac:dyDescent="0.2">
      <c r="B58" s="12" t="str">
        <f>HYPERLINK("#'Begriffe'!A1", "Begriffe")</f>
        <v>Begriffe</v>
      </c>
    </row>
    <row r="60" spans="2:5" x14ac:dyDescent="0.2">
      <c r="B60" s="13" t="str">
        <f>HYPERLINK("#'Methodische Hinweise'!A1", "Methodische Hinweise")</f>
        <v>Methodische Hinweise</v>
      </c>
    </row>
  </sheetData>
  <mergeCells count="1">
    <mergeCell ref="B6:D6"/>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AB8"/>
  </sheetPr>
  <dimension ref="B1:E22"/>
  <sheetViews>
    <sheetView showGridLines="0" workbookViewId="0"/>
  </sheetViews>
  <sheetFormatPr baseColWidth="10" defaultRowHeight="12.75" x14ac:dyDescent="0.2"/>
  <cols>
    <col min="1" max="1" width="2.5703125" customWidth="1"/>
    <col min="2" max="2" width="40.7109375" customWidth="1"/>
    <col min="3" max="5" width="10.7109375" customWidth="1"/>
  </cols>
  <sheetData>
    <row r="1" spans="2:5" ht="18" x14ac:dyDescent="0.25">
      <c r="B1" s="31" t="s">
        <v>1327</v>
      </c>
    </row>
    <row r="4" spans="2:5" ht="42" customHeight="1" x14ac:dyDescent="0.2">
      <c r="B4" s="74" t="s">
        <v>25</v>
      </c>
      <c r="C4" s="75" t="s">
        <v>343</v>
      </c>
      <c r="D4" s="75" t="s">
        <v>343</v>
      </c>
      <c r="E4" s="75" t="s">
        <v>344</v>
      </c>
    </row>
    <row r="5" spans="2:5" x14ac:dyDescent="0.2">
      <c r="B5" s="74" t="s">
        <v>25</v>
      </c>
      <c r="C5" s="15">
        <v>2021</v>
      </c>
      <c r="D5" s="15">
        <v>2022</v>
      </c>
      <c r="E5" s="75" t="s">
        <v>344</v>
      </c>
    </row>
    <row r="6" spans="2:5" x14ac:dyDescent="0.2">
      <c r="B6" s="80" t="s">
        <v>256</v>
      </c>
      <c r="C6" s="81"/>
      <c r="D6" s="81"/>
      <c r="E6" s="82"/>
    </row>
    <row r="7" spans="2:5" x14ac:dyDescent="0.2">
      <c r="B7" s="16" t="s">
        <v>311</v>
      </c>
      <c r="C7" s="17">
        <v>385282</v>
      </c>
      <c r="D7" s="17">
        <v>413721</v>
      </c>
      <c r="E7" s="20" t="s">
        <v>498</v>
      </c>
    </row>
    <row r="8" spans="2:5" x14ac:dyDescent="0.2">
      <c r="B8" s="16" t="s">
        <v>312</v>
      </c>
      <c r="C8" s="17">
        <v>394312</v>
      </c>
      <c r="D8" s="17">
        <v>358546</v>
      </c>
      <c r="E8" s="20" t="s">
        <v>1328</v>
      </c>
    </row>
    <row r="9" spans="2:5" x14ac:dyDescent="0.2">
      <c r="B9" s="16" t="s">
        <v>345</v>
      </c>
      <c r="C9" s="17">
        <v>483789</v>
      </c>
      <c r="D9" s="17">
        <v>491079</v>
      </c>
      <c r="E9" s="20" t="s">
        <v>102</v>
      </c>
    </row>
    <row r="10" spans="2:5" x14ac:dyDescent="0.2">
      <c r="B10" s="21" t="s">
        <v>258</v>
      </c>
      <c r="C10" s="26">
        <v>1263383</v>
      </c>
      <c r="D10" s="26">
        <v>1263346</v>
      </c>
      <c r="E10" s="22" t="s">
        <v>101</v>
      </c>
    </row>
    <row r="11" spans="2:5" x14ac:dyDescent="0.2">
      <c r="B11" s="83" t="s">
        <v>257</v>
      </c>
      <c r="C11" s="81"/>
      <c r="D11" s="81"/>
      <c r="E11" s="82"/>
    </row>
    <row r="12" spans="2:5" x14ac:dyDescent="0.2">
      <c r="B12" s="16" t="s">
        <v>346</v>
      </c>
      <c r="C12" s="17">
        <v>369674</v>
      </c>
      <c r="D12" s="17">
        <v>463179</v>
      </c>
      <c r="E12" s="20" t="s">
        <v>1329</v>
      </c>
    </row>
    <row r="13" spans="2:5" x14ac:dyDescent="0.2">
      <c r="B13" s="16" t="s">
        <v>347</v>
      </c>
      <c r="C13" s="17">
        <v>20231</v>
      </c>
      <c r="D13" s="17">
        <v>22426</v>
      </c>
      <c r="E13" s="20" t="s">
        <v>180</v>
      </c>
    </row>
    <row r="14" spans="2:5" x14ac:dyDescent="0.2">
      <c r="B14" s="16" t="s">
        <v>348</v>
      </c>
      <c r="C14" s="17">
        <v>812937</v>
      </c>
      <c r="D14" s="17">
        <v>788348</v>
      </c>
      <c r="E14" s="20" t="s">
        <v>1330</v>
      </c>
    </row>
    <row r="15" spans="2:5" x14ac:dyDescent="0.2">
      <c r="B15" s="16" t="s">
        <v>349</v>
      </c>
      <c r="C15" s="17">
        <v>7288</v>
      </c>
      <c r="D15" s="17">
        <v>12622</v>
      </c>
      <c r="E15" s="20" t="s">
        <v>484</v>
      </c>
    </row>
    <row r="16" spans="2:5" x14ac:dyDescent="0.2">
      <c r="B16" s="16" t="s">
        <v>350</v>
      </c>
      <c r="C16" s="17">
        <v>34288</v>
      </c>
      <c r="D16" s="17">
        <v>69827</v>
      </c>
      <c r="E16" s="20" t="s">
        <v>1331</v>
      </c>
    </row>
    <row r="17" spans="2:5" x14ac:dyDescent="0.2">
      <c r="B17" s="16" t="s">
        <v>351</v>
      </c>
      <c r="C17" s="17">
        <v>745042</v>
      </c>
      <c r="D17" s="17">
        <v>785066</v>
      </c>
      <c r="E17" s="20" t="s">
        <v>353</v>
      </c>
    </row>
    <row r="18" spans="2:5" x14ac:dyDescent="0.2">
      <c r="B18" s="21" t="s">
        <v>258</v>
      </c>
      <c r="C18" s="26">
        <v>1989460</v>
      </c>
      <c r="D18" s="26">
        <v>2141468</v>
      </c>
      <c r="E18" s="22" t="s">
        <v>105</v>
      </c>
    </row>
    <row r="19" spans="2:5" x14ac:dyDescent="0.2">
      <c r="B19" s="80" t="s">
        <v>258</v>
      </c>
      <c r="C19" s="81"/>
      <c r="D19" s="81"/>
      <c r="E19" s="82"/>
    </row>
    <row r="20" spans="2:5" ht="13.5" thickBot="1" x14ac:dyDescent="0.25">
      <c r="B20" s="23" t="s">
        <v>352</v>
      </c>
      <c r="C20" s="25">
        <v>3252843</v>
      </c>
      <c r="D20" s="25">
        <v>3404814</v>
      </c>
      <c r="E20" s="64" t="s">
        <v>236</v>
      </c>
    </row>
    <row r="22" spans="2:5" ht="31.5" customHeight="1" x14ac:dyDescent="0.2">
      <c r="B22" s="78" t="s">
        <v>1444</v>
      </c>
      <c r="C22" s="73"/>
      <c r="D22" s="73"/>
      <c r="E22" s="73"/>
    </row>
  </sheetData>
  <mergeCells count="7">
    <mergeCell ref="B22:E22"/>
    <mergeCell ref="B4:B5"/>
    <mergeCell ref="C4:D4"/>
    <mergeCell ref="E4:E5"/>
    <mergeCell ref="B6:E6"/>
    <mergeCell ref="B19:E19"/>
    <mergeCell ref="B11:E11"/>
  </mergeCells>
  <pageMargins left="0.7" right="0.7" top="0.75" bottom="0.75" header="0.3" footer="0.3"/>
  <pageSetup paperSize="9" scale="50" fitToWidth="0" fitToHeight="0"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AB8"/>
  </sheetPr>
  <dimension ref="B1:L24"/>
  <sheetViews>
    <sheetView showGridLines="0" workbookViewId="0"/>
  </sheetViews>
  <sheetFormatPr baseColWidth="10" defaultRowHeight="12.75" x14ac:dyDescent="0.2"/>
  <cols>
    <col min="1" max="1" width="2.5703125" customWidth="1"/>
    <col min="2" max="2" width="20.7109375" customWidth="1"/>
    <col min="3" max="12" width="10.7109375" customWidth="1"/>
  </cols>
  <sheetData>
    <row r="1" spans="2:12" ht="18" x14ac:dyDescent="0.25">
      <c r="B1" s="31" t="s">
        <v>1333</v>
      </c>
    </row>
    <row r="4" spans="2:12" x14ac:dyDescent="0.2">
      <c r="B4" s="74" t="s">
        <v>1510</v>
      </c>
      <c r="C4" s="75" t="s">
        <v>256</v>
      </c>
      <c r="D4" s="75" t="s">
        <v>256</v>
      </c>
      <c r="E4" s="75" t="s">
        <v>256</v>
      </c>
      <c r="F4" s="75" t="s">
        <v>256</v>
      </c>
      <c r="G4" s="75" t="s">
        <v>256</v>
      </c>
      <c r="H4" s="75" t="s">
        <v>257</v>
      </c>
      <c r="I4" s="75" t="s">
        <v>257</v>
      </c>
      <c r="J4" s="75" t="s">
        <v>257</v>
      </c>
      <c r="K4" s="75" t="s">
        <v>257</v>
      </c>
      <c r="L4" s="75" t="s">
        <v>258</v>
      </c>
    </row>
    <row r="5" spans="2:12" ht="21" customHeight="1" x14ac:dyDescent="0.2">
      <c r="B5" s="74" t="s">
        <v>273</v>
      </c>
      <c r="C5" s="75" t="s">
        <v>259</v>
      </c>
      <c r="D5" s="75" t="s">
        <v>259</v>
      </c>
      <c r="E5" s="75" t="s">
        <v>260</v>
      </c>
      <c r="F5" s="75" t="s">
        <v>260</v>
      </c>
      <c r="G5" s="77" t="s">
        <v>258</v>
      </c>
      <c r="H5" s="77" t="s">
        <v>261</v>
      </c>
      <c r="I5" s="77" t="s">
        <v>354</v>
      </c>
      <c r="J5" s="77" t="s">
        <v>263</v>
      </c>
      <c r="K5" s="77" t="s">
        <v>264</v>
      </c>
      <c r="L5" s="75" t="s">
        <v>258</v>
      </c>
    </row>
    <row r="6" spans="2:12" ht="42" customHeight="1" x14ac:dyDescent="0.2">
      <c r="B6" s="74" t="s">
        <v>273</v>
      </c>
      <c r="C6" s="15" t="s">
        <v>258</v>
      </c>
      <c r="D6" s="15" t="s">
        <v>276</v>
      </c>
      <c r="E6" s="15" t="s">
        <v>258</v>
      </c>
      <c r="F6" s="15" t="s">
        <v>276</v>
      </c>
      <c r="G6" s="77" t="s">
        <v>258</v>
      </c>
      <c r="H6" s="77" t="s">
        <v>261</v>
      </c>
      <c r="I6" s="77" t="s">
        <v>354</v>
      </c>
      <c r="J6" s="77" t="s">
        <v>263</v>
      </c>
      <c r="K6" s="77" t="s">
        <v>264</v>
      </c>
      <c r="L6" s="75" t="s">
        <v>258</v>
      </c>
    </row>
    <row r="7" spans="2:12" x14ac:dyDescent="0.2">
      <c r="B7" s="16" t="s">
        <v>277</v>
      </c>
      <c r="C7" s="17">
        <v>63081</v>
      </c>
      <c r="D7" s="17">
        <v>12414</v>
      </c>
      <c r="E7" s="17">
        <v>50953</v>
      </c>
      <c r="F7" s="17">
        <v>5104</v>
      </c>
      <c r="G7" s="17">
        <v>114034</v>
      </c>
      <c r="H7" s="17">
        <v>133686</v>
      </c>
      <c r="I7" s="17">
        <v>67778</v>
      </c>
      <c r="J7" s="17">
        <v>135323</v>
      </c>
      <c r="K7" s="17">
        <v>336787</v>
      </c>
      <c r="L7" s="17">
        <v>450821</v>
      </c>
    </row>
    <row r="8" spans="2:12" x14ac:dyDescent="0.2">
      <c r="B8" s="16" t="s">
        <v>278</v>
      </c>
      <c r="C8" s="17">
        <v>88496</v>
      </c>
      <c r="D8" s="17">
        <v>37133</v>
      </c>
      <c r="E8" s="17">
        <v>113964</v>
      </c>
      <c r="F8" s="17">
        <v>26976</v>
      </c>
      <c r="G8" s="17">
        <v>202460</v>
      </c>
      <c r="H8" s="17">
        <v>256261</v>
      </c>
      <c r="I8" s="17">
        <v>80457</v>
      </c>
      <c r="J8" s="17">
        <v>119004</v>
      </c>
      <c r="K8" s="17">
        <v>455722</v>
      </c>
      <c r="L8" s="17">
        <v>658182</v>
      </c>
    </row>
    <row r="9" spans="2:12" x14ac:dyDescent="0.2">
      <c r="B9" s="16" t="s">
        <v>279</v>
      </c>
      <c r="C9" s="17">
        <v>30255</v>
      </c>
      <c r="D9" s="17">
        <v>16545</v>
      </c>
      <c r="E9" s="17">
        <v>90244</v>
      </c>
      <c r="F9" s="17">
        <v>13809</v>
      </c>
      <c r="G9" s="17">
        <v>120499</v>
      </c>
      <c r="H9" s="17">
        <v>178623</v>
      </c>
      <c r="I9" s="17">
        <v>65387</v>
      </c>
      <c r="J9" s="17">
        <v>14208</v>
      </c>
      <c r="K9" s="17">
        <v>258218</v>
      </c>
      <c r="L9" s="17">
        <v>378717</v>
      </c>
    </row>
    <row r="10" spans="2:12" x14ac:dyDescent="0.2">
      <c r="B10" s="16" t="s">
        <v>280</v>
      </c>
      <c r="C10" s="17">
        <v>70736</v>
      </c>
      <c r="D10" s="17">
        <v>17638</v>
      </c>
      <c r="E10" s="17">
        <v>27431</v>
      </c>
      <c r="F10" s="17">
        <v>5490</v>
      </c>
      <c r="G10" s="17">
        <v>98167</v>
      </c>
      <c r="H10" s="17">
        <v>100849</v>
      </c>
      <c r="I10" s="17">
        <v>5127</v>
      </c>
      <c r="J10" s="17">
        <v>9153</v>
      </c>
      <c r="K10" s="17">
        <v>115129</v>
      </c>
      <c r="L10" s="17">
        <v>213296</v>
      </c>
    </row>
    <row r="11" spans="2:12" x14ac:dyDescent="0.2">
      <c r="B11" s="16" t="s">
        <v>281</v>
      </c>
      <c r="C11" s="17">
        <v>27445</v>
      </c>
      <c r="D11" s="17">
        <v>24081</v>
      </c>
      <c r="E11" s="17">
        <v>6157</v>
      </c>
      <c r="F11" s="17">
        <v>3800</v>
      </c>
      <c r="G11" s="17">
        <v>33602</v>
      </c>
      <c r="H11" s="17">
        <v>110103</v>
      </c>
      <c r="I11" s="17">
        <v>14327</v>
      </c>
      <c r="J11" s="17">
        <v>15984</v>
      </c>
      <c r="K11" s="17">
        <v>140414</v>
      </c>
      <c r="L11" s="17">
        <v>174016</v>
      </c>
    </row>
    <row r="12" spans="2:12" x14ac:dyDescent="0.2">
      <c r="B12" s="16" t="s">
        <v>282</v>
      </c>
      <c r="C12" s="17">
        <v>28229</v>
      </c>
      <c r="D12" s="17">
        <v>14251</v>
      </c>
      <c r="E12" s="17">
        <v>10599</v>
      </c>
      <c r="F12" s="17">
        <v>5456</v>
      </c>
      <c r="G12" s="17">
        <v>38828</v>
      </c>
      <c r="H12" s="17">
        <v>76455</v>
      </c>
      <c r="I12" s="17">
        <v>15930</v>
      </c>
      <c r="J12" s="17">
        <v>21810</v>
      </c>
      <c r="K12" s="17">
        <v>114195</v>
      </c>
      <c r="L12" s="17">
        <v>153023</v>
      </c>
    </row>
    <row r="13" spans="2:12" x14ac:dyDescent="0.2">
      <c r="B13" s="16" t="s">
        <v>283</v>
      </c>
      <c r="C13" s="17">
        <v>76404</v>
      </c>
      <c r="D13" s="17">
        <v>19373</v>
      </c>
      <c r="E13" s="17">
        <v>40996</v>
      </c>
      <c r="F13" s="17">
        <v>13258</v>
      </c>
      <c r="G13" s="17">
        <v>117400</v>
      </c>
      <c r="H13" s="17">
        <v>137567</v>
      </c>
      <c r="I13" s="17">
        <v>23433</v>
      </c>
      <c r="J13" s="17">
        <v>3538</v>
      </c>
      <c r="K13" s="17">
        <v>164538</v>
      </c>
      <c r="L13" s="17">
        <v>281938</v>
      </c>
    </row>
    <row r="14" spans="2:12" x14ac:dyDescent="0.2">
      <c r="B14" s="16" t="s">
        <v>284</v>
      </c>
      <c r="C14" s="17">
        <v>31056</v>
      </c>
      <c r="D14" s="17">
        <v>17017</v>
      </c>
      <c r="E14" s="17">
        <v>16259</v>
      </c>
      <c r="F14" s="17">
        <v>11077</v>
      </c>
      <c r="G14" s="17">
        <v>47315</v>
      </c>
      <c r="H14" s="17">
        <v>89453</v>
      </c>
      <c r="I14" s="17">
        <v>13011</v>
      </c>
      <c r="J14" s="17">
        <v>4368</v>
      </c>
      <c r="K14" s="17">
        <v>106832</v>
      </c>
      <c r="L14" s="17">
        <v>154147</v>
      </c>
    </row>
    <row r="15" spans="2:12" x14ac:dyDescent="0.2">
      <c r="B15" s="16" t="s">
        <v>285</v>
      </c>
      <c r="C15" s="17">
        <v>50577</v>
      </c>
      <c r="D15" s="17">
        <v>25491</v>
      </c>
      <c r="E15" s="17">
        <v>45862</v>
      </c>
      <c r="F15" s="17">
        <v>33188</v>
      </c>
      <c r="G15" s="17">
        <v>96439</v>
      </c>
      <c r="H15" s="17">
        <v>72452</v>
      </c>
      <c r="I15" s="17">
        <v>52825</v>
      </c>
      <c r="J15" s="17">
        <v>30273</v>
      </c>
      <c r="K15" s="17">
        <v>155550</v>
      </c>
      <c r="L15" s="17">
        <v>251989</v>
      </c>
    </row>
    <row r="16" spans="2:12" x14ac:dyDescent="0.2">
      <c r="B16" s="16" t="s">
        <v>286</v>
      </c>
      <c r="C16" s="17">
        <v>57312</v>
      </c>
      <c r="D16" s="17">
        <v>17436</v>
      </c>
      <c r="E16" s="17">
        <v>16755</v>
      </c>
      <c r="F16" s="17">
        <v>7518</v>
      </c>
      <c r="G16" s="17">
        <v>74067</v>
      </c>
      <c r="H16" s="17">
        <v>129270</v>
      </c>
      <c r="I16" s="17">
        <v>35401</v>
      </c>
      <c r="J16" s="17">
        <v>9240</v>
      </c>
      <c r="K16" s="17">
        <v>173911</v>
      </c>
      <c r="L16" s="17">
        <v>247978</v>
      </c>
    </row>
    <row r="17" spans="2:12" x14ac:dyDescent="0.2">
      <c r="B17" s="16" t="s">
        <v>287</v>
      </c>
      <c r="C17" s="17">
        <v>35103</v>
      </c>
      <c r="D17" s="17">
        <v>6302</v>
      </c>
      <c r="E17" s="17">
        <v>4447</v>
      </c>
      <c r="F17" s="17">
        <v>3470</v>
      </c>
      <c r="G17" s="17">
        <v>39550</v>
      </c>
      <c r="H17" s="17">
        <v>89164</v>
      </c>
      <c r="I17" s="17">
        <v>20943</v>
      </c>
      <c r="J17" s="17">
        <v>10005</v>
      </c>
      <c r="K17" s="17">
        <v>120112</v>
      </c>
      <c r="L17" s="17">
        <v>159662</v>
      </c>
    </row>
    <row r="18" spans="2:12" x14ac:dyDescent="0.2">
      <c r="B18" s="16" t="s">
        <v>288</v>
      </c>
      <c r="C18" s="17">
        <v>264515</v>
      </c>
      <c r="D18" s="17">
        <v>86074</v>
      </c>
      <c r="E18" s="17">
        <v>16470</v>
      </c>
      <c r="F18" s="17">
        <v>16470</v>
      </c>
      <c r="G18" s="17">
        <v>280985</v>
      </c>
      <c r="H18" s="17">
        <v>0</v>
      </c>
      <c r="I18" s="17">
        <v>0</v>
      </c>
      <c r="J18" s="17">
        <v>60</v>
      </c>
      <c r="K18" s="17">
        <v>60</v>
      </c>
      <c r="L18" s="17">
        <v>281045</v>
      </c>
    </row>
    <row r="19" spans="2:12" x14ac:dyDescent="0.2">
      <c r="B19" s="32" t="s">
        <v>1332</v>
      </c>
      <c r="C19" s="26">
        <v>823209</v>
      </c>
      <c r="D19" s="26">
        <v>293755</v>
      </c>
      <c r="E19" s="26">
        <v>440137</v>
      </c>
      <c r="F19" s="26">
        <v>145616</v>
      </c>
      <c r="G19" s="26">
        <v>1263346</v>
      </c>
      <c r="H19" s="26">
        <v>1373883</v>
      </c>
      <c r="I19" s="26">
        <v>394619</v>
      </c>
      <c r="J19" s="26">
        <v>372966</v>
      </c>
      <c r="K19" s="26">
        <v>2141468</v>
      </c>
      <c r="L19" s="26">
        <v>3404814</v>
      </c>
    </row>
    <row r="20" spans="2:12" x14ac:dyDescent="0.2">
      <c r="B20" s="33" t="s">
        <v>355</v>
      </c>
      <c r="C20" s="19">
        <v>879279</v>
      </c>
      <c r="D20" s="19">
        <v>316416</v>
      </c>
      <c r="E20" s="19">
        <v>384104</v>
      </c>
      <c r="F20" s="19">
        <v>147130</v>
      </c>
      <c r="G20" s="19">
        <v>1263383</v>
      </c>
      <c r="H20" s="19">
        <v>1401221</v>
      </c>
      <c r="I20" s="19">
        <v>361760</v>
      </c>
      <c r="J20" s="19">
        <v>226479</v>
      </c>
      <c r="K20" s="19">
        <v>1989460</v>
      </c>
      <c r="L20" s="19">
        <v>3252843</v>
      </c>
    </row>
    <row r="22" spans="2:12" x14ac:dyDescent="0.2">
      <c r="B22" s="72" t="s">
        <v>356</v>
      </c>
      <c r="C22" s="73"/>
      <c r="D22" s="73"/>
      <c r="E22" s="73"/>
      <c r="F22" s="73"/>
      <c r="G22" s="73"/>
      <c r="H22" s="73"/>
      <c r="I22" s="73"/>
      <c r="J22" s="73"/>
      <c r="K22" s="73"/>
      <c r="L22" s="73"/>
    </row>
    <row r="23" spans="2:12" x14ac:dyDescent="0.2">
      <c r="B23" s="78" t="s">
        <v>1302</v>
      </c>
      <c r="C23" s="73"/>
      <c r="D23" s="73"/>
      <c r="E23" s="73"/>
      <c r="F23" s="73"/>
      <c r="G23" s="73"/>
      <c r="H23" s="73"/>
      <c r="I23" s="73"/>
      <c r="J23" s="73"/>
      <c r="K23" s="73"/>
      <c r="L23" s="73"/>
    </row>
    <row r="24" spans="2:12" x14ac:dyDescent="0.2">
      <c r="B24" s="72" t="s">
        <v>291</v>
      </c>
      <c r="C24" s="73"/>
      <c r="D24" s="73"/>
      <c r="E24" s="73"/>
      <c r="F24" s="73"/>
      <c r="G24" s="73"/>
      <c r="H24" s="73"/>
      <c r="I24" s="73"/>
      <c r="J24" s="73"/>
      <c r="K24" s="73"/>
      <c r="L24" s="73"/>
    </row>
  </sheetData>
  <mergeCells count="14">
    <mergeCell ref="B22:L22"/>
    <mergeCell ref="B23:L23"/>
    <mergeCell ref="B24:L24"/>
    <mergeCell ref="B4:B6"/>
    <mergeCell ref="C4:G4"/>
    <mergeCell ref="H4:K4"/>
    <mergeCell ref="L4:L6"/>
    <mergeCell ref="C5:D5"/>
    <mergeCell ref="E5:F5"/>
    <mergeCell ref="G5:G6"/>
    <mergeCell ref="H5:H6"/>
    <mergeCell ref="I5:I6"/>
    <mergeCell ref="J5:J6"/>
    <mergeCell ref="K5:K6"/>
  </mergeCells>
  <pageMargins left="0.7" right="0.7" top="0.75" bottom="0.75" header="0.3" footer="0.3"/>
  <pageSetup paperSize="9" scale="50" fitToWidth="0" fitToHeight="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6D4FF"/>
  </sheetPr>
  <dimension ref="B1:O64"/>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5.7109375" customWidth="1"/>
    <col min="3" max="15" width="10.7109375" customWidth="1"/>
  </cols>
  <sheetData>
    <row r="1" spans="2:15" ht="18" x14ac:dyDescent="0.25">
      <c r="B1" s="31" t="s">
        <v>1334</v>
      </c>
    </row>
    <row r="4" spans="2:15" ht="18.600000000000001" customHeight="1" x14ac:dyDescent="0.2">
      <c r="B4" s="75" t="s">
        <v>11</v>
      </c>
      <c r="C4" s="75" t="s">
        <v>357</v>
      </c>
      <c r="D4" s="75" t="s">
        <v>357</v>
      </c>
      <c r="E4" s="75" t="s">
        <v>357</v>
      </c>
      <c r="F4" s="75" t="s">
        <v>357</v>
      </c>
      <c r="G4" s="75" t="s">
        <v>357</v>
      </c>
      <c r="H4" s="75" t="s">
        <v>358</v>
      </c>
      <c r="I4" s="75" t="s">
        <v>358</v>
      </c>
      <c r="J4" s="75" t="s">
        <v>358</v>
      </c>
      <c r="K4" s="75" t="s">
        <v>358</v>
      </c>
      <c r="L4" s="75" t="s">
        <v>358</v>
      </c>
      <c r="M4" s="75" t="s">
        <v>358</v>
      </c>
      <c r="N4" s="75" t="s">
        <v>358</v>
      </c>
      <c r="O4" s="75" t="s">
        <v>359</v>
      </c>
    </row>
    <row r="5" spans="2:15" ht="27.95" customHeight="1" x14ac:dyDescent="0.2">
      <c r="B5" s="75" t="s">
        <v>11</v>
      </c>
      <c r="C5" s="77" t="s">
        <v>258</v>
      </c>
      <c r="D5" s="75" t="s">
        <v>360</v>
      </c>
      <c r="E5" s="75" t="s">
        <v>360</v>
      </c>
      <c r="F5" s="75" t="s">
        <v>361</v>
      </c>
      <c r="G5" s="75" t="s">
        <v>361</v>
      </c>
      <c r="H5" s="77" t="s">
        <v>258</v>
      </c>
      <c r="I5" s="75" t="s">
        <v>362</v>
      </c>
      <c r="J5" s="75" t="s">
        <v>362</v>
      </c>
      <c r="K5" s="75" t="s">
        <v>363</v>
      </c>
      <c r="L5" s="75" t="s">
        <v>363</v>
      </c>
      <c r="M5" s="75" t="s">
        <v>364</v>
      </c>
      <c r="N5" s="75" t="s">
        <v>364</v>
      </c>
      <c r="O5" s="75" t="s">
        <v>359</v>
      </c>
    </row>
    <row r="6" spans="2:15" ht="18.600000000000001" customHeight="1" x14ac:dyDescent="0.2">
      <c r="B6" s="75" t="s">
        <v>11</v>
      </c>
      <c r="C6" s="77" t="s">
        <v>258</v>
      </c>
      <c r="D6" s="15" t="s">
        <v>365</v>
      </c>
      <c r="E6" s="15" t="s">
        <v>366</v>
      </c>
      <c r="F6" s="15" t="s">
        <v>365</v>
      </c>
      <c r="G6" s="15" t="s">
        <v>366</v>
      </c>
      <c r="H6" s="77" t="s">
        <v>258</v>
      </c>
      <c r="I6" s="15" t="s">
        <v>365</v>
      </c>
      <c r="J6" s="15" t="s">
        <v>366</v>
      </c>
      <c r="K6" s="15" t="s">
        <v>365</v>
      </c>
      <c r="L6" s="15" t="s">
        <v>366</v>
      </c>
      <c r="M6" s="15" t="s">
        <v>365</v>
      </c>
      <c r="N6" s="15" t="s">
        <v>366</v>
      </c>
      <c r="O6" s="75" t="s">
        <v>359</v>
      </c>
    </row>
    <row r="7" spans="2:15" x14ac:dyDescent="0.2">
      <c r="B7" s="62">
        <v>1971</v>
      </c>
      <c r="C7" s="17">
        <v>1424</v>
      </c>
      <c r="D7" s="17">
        <v>1116</v>
      </c>
      <c r="E7" s="20" t="s">
        <v>367</v>
      </c>
      <c r="F7" s="17" t="s">
        <v>269</v>
      </c>
      <c r="G7" s="20" t="s">
        <v>269</v>
      </c>
      <c r="H7" s="17">
        <v>4143</v>
      </c>
      <c r="I7" s="17">
        <v>1116</v>
      </c>
      <c r="J7" s="20" t="s">
        <v>430</v>
      </c>
      <c r="K7" s="17" t="s">
        <v>269</v>
      </c>
      <c r="L7" s="20" t="s">
        <v>269</v>
      </c>
      <c r="M7" s="17" t="s">
        <v>269</v>
      </c>
      <c r="N7" s="20" t="s">
        <v>269</v>
      </c>
      <c r="O7" s="20" t="s">
        <v>269</v>
      </c>
    </row>
    <row r="8" spans="2:15" x14ac:dyDescent="0.2">
      <c r="B8" s="62">
        <v>1972</v>
      </c>
      <c r="C8" s="17">
        <v>1642</v>
      </c>
      <c r="D8" s="17">
        <v>1275</v>
      </c>
      <c r="E8" s="20" t="s">
        <v>368</v>
      </c>
      <c r="F8" s="17" t="s">
        <v>269</v>
      </c>
      <c r="G8" s="20" t="s">
        <v>269</v>
      </c>
      <c r="H8" s="17">
        <v>4914</v>
      </c>
      <c r="I8" s="17">
        <v>1275</v>
      </c>
      <c r="J8" s="20" t="s">
        <v>431</v>
      </c>
      <c r="K8" s="17" t="s">
        <v>269</v>
      </c>
      <c r="L8" s="20" t="s">
        <v>269</v>
      </c>
      <c r="M8" s="17" t="s">
        <v>269</v>
      </c>
      <c r="N8" s="20" t="s">
        <v>269</v>
      </c>
      <c r="O8" s="20" t="s">
        <v>269</v>
      </c>
    </row>
    <row r="9" spans="2:15" x14ac:dyDescent="0.2">
      <c r="B9" s="62">
        <v>1973</v>
      </c>
      <c r="C9" s="17">
        <v>1864</v>
      </c>
      <c r="D9" s="17">
        <v>1428</v>
      </c>
      <c r="E9" s="20" t="s">
        <v>369</v>
      </c>
      <c r="F9" s="17" t="s">
        <v>269</v>
      </c>
      <c r="G9" s="20" t="s">
        <v>269</v>
      </c>
      <c r="H9" s="17">
        <v>6342</v>
      </c>
      <c r="I9" s="17">
        <v>1428</v>
      </c>
      <c r="J9" s="20" t="s">
        <v>432</v>
      </c>
      <c r="K9" s="17" t="s">
        <v>269</v>
      </c>
      <c r="L9" s="20" t="s">
        <v>269</v>
      </c>
      <c r="M9" s="17" t="s">
        <v>269</v>
      </c>
      <c r="N9" s="20" t="s">
        <v>269</v>
      </c>
      <c r="O9" s="20" t="s">
        <v>269</v>
      </c>
    </row>
    <row r="10" spans="2:15" x14ac:dyDescent="0.2">
      <c r="B10" s="62">
        <v>1974</v>
      </c>
      <c r="C10" s="17">
        <v>1799</v>
      </c>
      <c r="D10" s="17">
        <v>1380</v>
      </c>
      <c r="E10" s="20" t="s">
        <v>370</v>
      </c>
      <c r="F10" s="17" t="s">
        <v>269</v>
      </c>
      <c r="G10" s="20" t="s">
        <v>269</v>
      </c>
      <c r="H10" s="17">
        <v>6520</v>
      </c>
      <c r="I10" s="17">
        <v>1380</v>
      </c>
      <c r="J10" s="20" t="s">
        <v>301</v>
      </c>
      <c r="K10" s="17" t="s">
        <v>269</v>
      </c>
      <c r="L10" s="20" t="s">
        <v>269</v>
      </c>
      <c r="M10" s="17" t="s">
        <v>269</v>
      </c>
      <c r="N10" s="20" t="s">
        <v>269</v>
      </c>
      <c r="O10" s="20" t="s">
        <v>269</v>
      </c>
    </row>
    <row r="11" spans="2:15" x14ac:dyDescent="0.2">
      <c r="B11" s="62">
        <v>1975</v>
      </c>
      <c r="C11" s="17">
        <v>1089</v>
      </c>
      <c r="D11" s="17">
        <v>889</v>
      </c>
      <c r="E11" s="20" t="s">
        <v>371</v>
      </c>
      <c r="F11" s="17" t="s">
        <v>269</v>
      </c>
      <c r="G11" s="20" t="s">
        <v>269</v>
      </c>
      <c r="H11" s="17">
        <v>2715</v>
      </c>
      <c r="I11" s="17">
        <v>889</v>
      </c>
      <c r="J11" s="20" t="s">
        <v>93</v>
      </c>
      <c r="K11" s="17" t="s">
        <v>269</v>
      </c>
      <c r="L11" s="20" t="s">
        <v>269</v>
      </c>
      <c r="M11" s="17" t="s">
        <v>269</v>
      </c>
      <c r="N11" s="20" t="s">
        <v>269</v>
      </c>
      <c r="O11" s="20" t="s">
        <v>269</v>
      </c>
    </row>
    <row r="12" spans="2:15" x14ac:dyDescent="0.2">
      <c r="B12" s="62">
        <v>1976</v>
      </c>
      <c r="C12" s="17">
        <v>896</v>
      </c>
      <c r="D12" s="17">
        <v>707</v>
      </c>
      <c r="E12" s="20" t="s">
        <v>372</v>
      </c>
      <c r="F12" s="17" t="s">
        <v>269</v>
      </c>
      <c r="G12" s="20" t="s">
        <v>269</v>
      </c>
      <c r="H12" s="17">
        <v>2221</v>
      </c>
      <c r="I12" s="17">
        <v>707</v>
      </c>
      <c r="J12" s="20" t="s">
        <v>433</v>
      </c>
      <c r="K12" s="17" t="s">
        <v>269</v>
      </c>
      <c r="L12" s="20" t="s">
        <v>269</v>
      </c>
      <c r="M12" s="17" t="s">
        <v>269</v>
      </c>
      <c r="N12" s="20" t="s">
        <v>269</v>
      </c>
      <c r="O12" s="20" t="s">
        <v>269</v>
      </c>
    </row>
    <row r="13" spans="2:15" x14ac:dyDescent="0.2">
      <c r="B13" s="62">
        <v>1977</v>
      </c>
      <c r="C13" s="17">
        <v>1262</v>
      </c>
      <c r="D13" s="17">
        <v>1112</v>
      </c>
      <c r="E13" s="20" t="s">
        <v>373</v>
      </c>
      <c r="F13" s="17" t="s">
        <v>269</v>
      </c>
      <c r="G13" s="20" t="s">
        <v>269</v>
      </c>
      <c r="H13" s="17">
        <v>2184</v>
      </c>
      <c r="I13" s="17">
        <v>1112</v>
      </c>
      <c r="J13" s="20" t="s">
        <v>434</v>
      </c>
      <c r="K13" s="17" t="s">
        <v>269</v>
      </c>
      <c r="L13" s="20" t="s">
        <v>269</v>
      </c>
      <c r="M13" s="17" t="s">
        <v>269</v>
      </c>
      <c r="N13" s="20" t="s">
        <v>269</v>
      </c>
      <c r="O13" s="20" t="s">
        <v>269</v>
      </c>
    </row>
    <row r="14" spans="2:15" x14ac:dyDescent="0.2">
      <c r="B14" s="62">
        <v>1978</v>
      </c>
      <c r="C14" s="17">
        <v>1549</v>
      </c>
      <c r="D14" s="17">
        <v>1408</v>
      </c>
      <c r="E14" s="20" t="s">
        <v>374</v>
      </c>
      <c r="F14" s="17" t="s">
        <v>269</v>
      </c>
      <c r="G14" s="20" t="s">
        <v>269</v>
      </c>
      <c r="H14" s="17">
        <v>2541</v>
      </c>
      <c r="I14" s="17">
        <v>1408</v>
      </c>
      <c r="J14" s="20" t="s">
        <v>435</v>
      </c>
      <c r="K14" s="17" t="s">
        <v>269</v>
      </c>
      <c r="L14" s="20" t="s">
        <v>269</v>
      </c>
      <c r="M14" s="17" t="s">
        <v>269</v>
      </c>
      <c r="N14" s="20" t="s">
        <v>269</v>
      </c>
      <c r="O14" s="20" t="s">
        <v>269</v>
      </c>
    </row>
    <row r="15" spans="2:15" x14ac:dyDescent="0.2">
      <c r="B15" s="62">
        <v>1979</v>
      </c>
      <c r="C15" s="17">
        <v>1772</v>
      </c>
      <c r="D15" s="17">
        <v>1630</v>
      </c>
      <c r="E15" s="20" t="s">
        <v>375</v>
      </c>
      <c r="F15" s="17" t="s">
        <v>269</v>
      </c>
      <c r="G15" s="20" t="s">
        <v>269</v>
      </c>
      <c r="H15" s="17">
        <v>2761</v>
      </c>
      <c r="I15" s="17">
        <v>1630</v>
      </c>
      <c r="J15" s="20" t="s">
        <v>305</v>
      </c>
      <c r="K15" s="17" t="s">
        <v>269</v>
      </c>
      <c r="L15" s="20" t="s">
        <v>269</v>
      </c>
      <c r="M15" s="17" t="s">
        <v>269</v>
      </c>
      <c r="N15" s="20" t="s">
        <v>269</v>
      </c>
      <c r="O15" s="20" t="s">
        <v>269</v>
      </c>
    </row>
    <row r="16" spans="2:15" x14ac:dyDescent="0.2">
      <c r="B16" s="62">
        <v>1980</v>
      </c>
      <c r="C16" s="17">
        <v>2192</v>
      </c>
      <c r="D16" s="17">
        <v>2025</v>
      </c>
      <c r="E16" s="20" t="s">
        <v>376</v>
      </c>
      <c r="F16" s="17" t="s">
        <v>269</v>
      </c>
      <c r="G16" s="20" t="s">
        <v>269</v>
      </c>
      <c r="H16" s="17">
        <v>3183</v>
      </c>
      <c r="I16" s="17">
        <v>2025</v>
      </c>
      <c r="J16" s="20" t="s">
        <v>436</v>
      </c>
      <c r="K16" s="17" t="s">
        <v>269</v>
      </c>
      <c r="L16" s="20" t="s">
        <v>269</v>
      </c>
      <c r="M16" s="17" t="s">
        <v>269</v>
      </c>
      <c r="N16" s="20" t="s">
        <v>269</v>
      </c>
      <c r="O16" s="20" t="s">
        <v>269</v>
      </c>
    </row>
    <row r="17" spans="2:15" x14ac:dyDescent="0.2">
      <c r="B17" s="62">
        <v>1981</v>
      </c>
      <c r="C17" s="17">
        <v>1836</v>
      </c>
      <c r="D17" s="17">
        <v>1605</v>
      </c>
      <c r="E17" s="20" t="s">
        <v>377</v>
      </c>
      <c r="F17" s="17" t="s">
        <v>269</v>
      </c>
      <c r="G17" s="20" t="s">
        <v>269</v>
      </c>
      <c r="H17" s="17">
        <v>3244</v>
      </c>
      <c r="I17" s="17">
        <v>1605</v>
      </c>
      <c r="J17" s="20" t="s">
        <v>437</v>
      </c>
      <c r="K17" s="17" t="s">
        <v>269</v>
      </c>
      <c r="L17" s="20" t="s">
        <v>269</v>
      </c>
      <c r="M17" s="17" t="s">
        <v>269</v>
      </c>
      <c r="N17" s="20" t="s">
        <v>269</v>
      </c>
      <c r="O17" s="20" t="s">
        <v>269</v>
      </c>
    </row>
    <row r="18" spans="2:15" x14ac:dyDescent="0.2">
      <c r="B18" s="62">
        <v>1982</v>
      </c>
      <c r="C18" s="17">
        <v>1647</v>
      </c>
      <c r="D18" s="17">
        <v>1372</v>
      </c>
      <c r="E18" s="20" t="s">
        <v>378</v>
      </c>
      <c r="F18" s="17" t="s">
        <v>269</v>
      </c>
      <c r="G18" s="20" t="s">
        <v>269</v>
      </c>
      <c r="H18" s="17">
        <v>3301</v>
      </c>
      <c r="I18" s="17">
        <v>1372</v>
      </c>
      <c r="J18" s="20" t="s">
        <v>429</v>
      </c>
      <c r="K18" s="17" t="s">
        <v>269</v>
      </c>
      <c r="L18" s="20" t="s">
        <v>269</v>
      </c>
      <c r="M18" s="17" t="s">
        <v>269</v>
      </c>
      <c r="N18" s="20" t="s">
        <v>269</v>
      </c>
      <c r="O18" s="20" t="s">
        <v>269</v>
      </c>
    </row>
    <row r="19" spans="2:15" x14ac:dyDescent="0.2">
      <c r="B19" s="62">
        <v>1983</v>
      </c>
      <c r="C19" s="17">
        <v>1571</v>
      </c>
      <c r="D19" s="17">
        <v>1261</v>
      </c>
      <c r="E19" s="20" t="s">
        <v>379</v>
      </c>
      <c r="F19" s="17" t="s">
        <v>269</v>
      </c>
      <c r="G19" s="20" t="s">
        <v>269</v>
      </c>
      <c r="H19" s="17">
        <v>3516</v>
      </c>
      <c r="I19" s="17">
        <v>1261</v>
      </c>
      <c r="J19" s="20" t="s">
        <v>438</v>
      </c>
      <c r="K19" s="17" t="s">
        <v>269</v>
      </c>
      <c r="L19" s="20" t="s">
        <v>269</v>
      </c>
      <c r="M19" s="17" t="s">
        <v>269</v>
      </c>
      <c r="N19" s="20" t="s">
        <v>269</v>
      </c>
      <c r="O19" s="20" t="s">
        <v>269</v>
      </c>
    </row>
    <row r="20" spans="2:15" x14ac:dyDescent="0.2">
      <c r="B20" s="62">
        <v>1984</v>
      </c>
      <c r="C20" s="17">
        <v>1849</v>
      </c>
      <c r="D20" s="17">
        <v>1470</v>
      </c>
      <c r="E20" s="20" t="s">
        <v>380</v>
      </c>
      <c r="F20" s="17" t="s">
        <v>269</v>
      </c>
      <c r="G20" s="20" t="s">
        <v>269</v>
      </c>
      <c r="H20" s="17">
        <v>4019</v>
      </c>
      <c r="I20" s="17">
        <v>1470</v>
      </c>
      <c r="J20" s="20" t="s">
        <v>439</v>
      </c>
      <c r="K20" s="17" t="s">
        <v>269</v>
      </c>
      <c r="L20" s="20" t="s">
        <v>269</v>
      </c>
      <c r="M20" s="17" t="s">
        <v>269</v>
      </c>
      <c r="N20" s="20" t="s">
        <v>269</v>
      </c>
      <c r="O20" s="20" t="s">
        <v>269</v>
      </c>
    </row>
    <row r="21" spans="2:15" x14ac:dyDescent="0.2">
      <c r="B21" s="62">
        <v>1985</v>
      </c>
      <c r="C21" s="17">
        <v>1883</v>
      </c>
      <c r="D21" s="17">
        <v>1547</v>
      </c>
      <c r="E21" s="20" t="s">
        <v>381</v>
      </c>
      <c r="F21" s="17" t="s">
        <v>269</v>
      </c>
      <c r="G21" s="20" t="s">
        <v>269</v>
      </c>
      <c r="H21" s="17">
        <v>3725</v>
      </c>
      <c r="I21" s="17">
        <v>1547</v>
      </c>
      <c r="J21" s="20" t="s">
        <v>109</v>
      </c>
      <c r="K21" s="17" t="s">
        <v>269</v>
      </c>
      <c r="L21" s="20" t="s">
        <v>269</v>
      </c>
      <c r="M21" s="17" t="s">
        <v>269</v>
      </c>
      <c r="N21" s="20" t="s">
        <v>269</v>
      </c>
      <c r="O21" s="20" t="s">
        <v>269</v>
      </c>
    </row>
    <row r="22" spans="2:15" x14ac:dyDescent="0.2">
      <c r="B22" s="62">
        <v>1986</v>
      </c>
      <c r="C22" s="17">
        <v>1927</v>
      </c>
      <c r="D22" s="17">
        <v>1578</v>
      </c>
      <c r="E22" s="20" t="s">
        <v>382</v>
      </c>
      <c r="F22" s="17" t="s">
        <v>269</v>
      </c>
      <c r="G22" s="20" t="s">
        <v>269</v>
      </c>
      <c r="H22" s="17">
        <v>3785</v>
      </c>
      <c r="I22" s="17">
        <v>1578</v>
      </c>
      <c r="J22" s="20" t="s">
        <v>440</v>
      </c>
      <c r="K22" s="17" t="s">
        <v>269</v>
      </c>
      <c r="L22" s="20" t="s">
        <v>269</v>
      </c>
      <c r="M22" s="17" t="s">
        <v>269</v>
      </c>
      <c r="N22" s="20" t="s">
        <v>269</v>
      </c>
      <c r="O22" s="20" t="s">
        <v>269</v>
      </c>
    </row>
    <row r="23" spans="2:15" x14ac:dyDescent="0.2">
      <c r="B23" s="62">
        <v>1987</v>
      </c>
      <c r="C23" s="17">
        <v>1839</v>
      </c>
      <c r="D23" s="17">
        <v>1484</v>
      </c>
      <c r="E23" s="20" t="s">
        <v>204</v>
      </c>
      <c r="F23" s="17" t="s">
        <v>269</v>
      </c>
      <c r="G23" s="20" t="s">
        <v>269</v>
      </c>
      <c r="H23" s="17">
        <v>3953</v>
      </c>
      <c r="I23" s="17">
        <v>1484</v>
      </c>
      <c r="J23" s="20" t="s">
        <v>441</v>
      </c>
      <c r="K23" s="17" t="s">
        <v>269</v>
      </c>
      <c r="L23" s="20" t="s">
        <v>269</v>
      </c>
      <c r="M23" s="17" t="s">
        <v>269</v>
      </c>
      <c r="N23" s="20" t="s">
        <v>269</v>
      </c>
      <c r="O23" s="20" t="s">
        <v>269</v>
      </c>
    </row>
    <row r="24" spans="2:15" x14ac:dyDescent="0.2">
      <c r="B24" s="62">
        <v>1988</v>
      </c>
      <c r="C24" s="17">
        <v>1936</v>
      </c>
      <c r="D24" s="17">
        <v>1612</v>
      </c>
      <c r="E24" s="20" t="s">
        <v>378</v>
      </c>
      <c r="F24" s="17" t="s">
        <v>269</v>
      </c>
      <c r="G24" s="20" t="s">
        <v>269</v>
      </c>
      <c r="H24" s="17">
        <v>3612</v>
      </c>
      <c r="I24" s="17">
        <v>1612</v>
      </c>
      <c r="J24" s="20" t="s">
        <v>184</v>
      </c>
      <c r="K24" s="17" t="s">
        <v>269</v>
      </c>
      <c r="L24" s="20" t="s">
        <v>269</v>
      </c>
      <c r="M24" s="17" t="s">
        <v>269</v>
      </c>
      <c r="N24" s="20" t="s">
        <v>269</v>
      </c>
      <c r="O24" s="20" t="s">
        <v>269</v>
      </c>
    </row>
    <row r="25" spans="2:15" x14ac:dyDescent="0.2">
      <c r="B25" s="62">
        <v>1989</v>
      </c>
      <c r="C25" s="17">
        <v>1681</v>
      </c>
      <c r="D25" s="17">
        <v>1394</v>
      </c>
      <c r="E25" s="20" t="s">
        <v>383</v>
      </c>
      <c r="F25" s="17" t="s">
        <v>269</v>
      </c>
      <c r="G25" s="20" t="s">
        <v>269</v>
      </c>
      <c r="H25" s="17">
        <v>3280</v>
      </c>
      <c r="I25" s="17">
        <v>1394</v>
      </c>
      <c r="J25" s="20" t="s">
        <v>442</v>
      </c>
      <c r="K25" s="17" t="s">
        <v>269</v>
      </c>
      <c r="L25" s="20" t="s">
        <v>269</v>
      </c>
      <c r="M25" s="17" t="s">
        <v>269</v>
      </c>
      <c r="N25" s="20" t="s">
        <v>269</v>
      </c>
      <c r="O25" s="20" t="s">
        <v>269</v>
      </c>
    </row>
    <row r="26" spans="2:15" x14ac:dyDescent="0.2">
      <c r="B26" s="62">
        <v>1990</v>
      </c>
      <c r="C26" s="17">
        <v>1666</v>
      </c>
      <c r="D26" s="17">
        <v>1338</v>
      </c>
      <c r="E26" s="20" t="s">
        <v>379</v>
      </c>
      <c r="F26" s="17" t="s">
        <v>269</v>
      </c>
      <c r="G26" s="20" t="s">
        <v>269</v>
      </c>
      <c r="H26" s="17">
        <v>2911</v>
      </c>
      <c r="I26" s="17">
        <v>1338</v>
      </c>
      <c r="J26" s="20" t="s">
        <v>152</v>
      </c>
      <c r="K26" s="17" t="s">
        <v>269</v>
      </c>
      <c r="L26" s="20" t="s">
        <v>269</v>
      </c>
      <c r="M26" s="17" t="s">
        <v>269</v>
      </c>
      <c r="N26" s="20" t="s">
        <v>269</v>
      </c>
      <c r="O26" s="20" t="s">
        <v>269</v>
      </c>
    </row>
    <row r="27" spans="2:15" x14ac:dyDescent="0.2">
      <c r="B27" s="62">
        <v>1991</v>
      </c>
      <c r="C27" s="17">
        <v>1408</v>
      </c>
      <c r="D27" s="17">
        <v>1070</v>
      </c>
      <c r="E27" s="20" t="s">
        <v>384</v>
      </c>
      <c r="F27" s="17" t="s">
        <v>269</v>
      </c>
      <c r="G27" s="20" t="s">
        <v>269</v>
      </c>
      <c r="H27" s="17">
        <v>2751</v>
      </c>
      <c r="I27" s="17">
        <v>1070</v>
      </c>
      <c r="J27" s="20" t="s">
        <v>443</v>
      </c>
      <c r="K27" s="17" t="s">
        <v>269</v>
      </c>
      <c r="L27" s="20" t="s">
        <v>269</v>
      </c>
      <c r="M27" s="17" t="s">
        <v>269</v>
      </c>
      <c r="N27" s="20" t="s">
        <v>269</v>
      </c>
      <c r="O27" s="20" t="s">
        <v>269</v>
      </c>
    </row>
    <row r="28" spans="2:15" x14ac:dyDescent="0.2">
      <c r="B28" s="62">
        <v>1992</v>
      </c>
      <c r="C28" s="17">
        <v>1221</v>
      </c>
      <c r="D28" s="17">
        <v>911</v>
      </c>
      <c r="E28" s="20" t="s">
        <v>385</v>
      </c>
      <c r="F28" s="17" t="s">
        <v>269</v>
      </c>
      <c r="G28" s="20" t="s">
        <v>269</v>
      </c>
      <c r="H28" s="17">
        <v>2670</v>
      </c>
      <c r="I28" s="17">
        <v>911</v>
      </c>
      <c r="J28" s="20" t="s">
        <v>444</v>
      </c>
      <c r="K28" s="17" t="s">
        <v>269</v>
      </c>
      <c r="L28" s="20" t="s">
        <v>269</v>
      </c>
      <c r="M28" s="17" t="s">
        <v>269</v>
      </c>
      <c r="N28" s="20" t="s">
        <v>269</v>
      </c>
      <c r="O28" s="20" t="s">
        <v>269</v>
      </c>
    </row>
    <row r="29" spans="2:15" x14ac:dyDescent="0.2">
      <c r="B29" s="62">
        <v>1993</v>
      </c>
      <c r="C29" s="17">
        <v>1414</v>
      </c>
      <c r="D29" s="17">
        <v>1017</v>
      </c>
      <c r="E29" s="20" t="s">
        <v>386</v>
      </c>
      <c r="F29" s="17" t="s">
        <v>269</v>
      </c>
      <c r="G29" s="20" t="s">
        <v>269</v>
      </c>
      <c r="H29" s="17">
        <v>3160</v>
      </c>
      <c r="I29" s="17">
        <v>1017</v>
      </c>
      <c r="J29" s="20" t="s">
        <v>445</v>
      </c>
      <c r="K29" s="17" t="s">
        <v>269</v>
      </c>
      <c r="L29" s="20" t="s">
        <v>269</v>
      </c>
      <c r="M29" s="17" t="s">
        <v>269</v>
      </c>
      <c r="N29" s="20" t="s">
        <v>269</v>
      </c>
      <c r="O29" s="20" t="s">
        <v>269</v>
      </c>
    </row>
    <row r="30" spans="2:15" x14ac:dyDescent="0.2">
      <c r="B30" s="62">
        <v>1994</v>
      </c>
      <c r="C30" s="17">
        <v>2326</v>
      </c>
      <c r="D30" s="17">
        <v>1636</v>
      </c>
      <c r="E30" s="20" t="s">
        <v>387</v>
      </c>
      <c r="F30" s="17">
        <v>584</v>
      </c>
      <c r="G30" s="20" t="s">
        <v>111</v>
      </c>
      <c r="H30" s="17">
        <v>5445</v>
      </c>
      <c r="I30" s="17">
        <v>1636</v>
      </c>
      <c r="J30" s="20" t="s">
        <v>239</v>
      </c>
      <c r="K30" s="17">
        <v>3323</v>
      </c>
      <c r="L30" s="20" t="s">
        <v>464</v>
      </c>
      <c r="M30" s="17">
        <v>486</v>
      </c>
      <c r="N30" s="20" t="s">
        <v>488</v>
      </c>
      <c r="O30" s="20" t="s">
        <v>499</v>
      </c>
    </row>
    <row r="31" spans="2:15" x14ac:dyDescent="0.2">
      <c r="B31" s="62">
        <v>1995</v>
      </c>
      <c r="C31" s="17">
        <v>2112</v>
      </c>
      <c r="D31" s="17">
        <v>1679</v>
      </c>
      <c r="E31" s="20" t="s">
        <v>380</v>
      </c>
      <c r="F31" s="17">
        <v>373</v>
      </c>
      <c r="G31" s="20" t="s">
        <v>412</v>
      </c>
      <c r="H31" s="17">
        <v>4442</v>
      </c>
      <c r="I31" s="17">
        <v>1679</v>
      </c>
      <c r="J31" s="20" t="s">
        <v>446</v>
      </c>
      <c r="K31" s="17">
        <v>2470</v>
      </c>
      <c r="L31" s="20" t="s">
        <v>465</v>
      </c>
      <c r="M31" s="17">
        <v>293</v>
      </c>
      <c r="N31" s="20" t="s">
        <v>245</v>
      </c>
      <c r="O31" s="20" t="s">
        <v>500</v>
      </c>
    </row>
    <row r="32" spans="2:15" x14ac:dyDescent="0.2">
      <c r="B32" s="62">
        <v>1996</v>
      </c>
      <c r="C32" s="17">
        <v>1929</v>
      </c>
      <c r="D32" s="17">
        <v>1547</v>
      </c>
      <c r="E32" s="20" t="s">
        <v>388</v>
      </c>
      <c r="F32" s="17">
        <v>312</v>
      </c>
      <c r="G32" s="20" t="s">
        <v>413</v>
      </c>
      <c r="H32" s="17">
        <v>3957</v>
      </c>
      <c r="I32" s="17">
        <v>1547</v>
      </c>
      <c r="J32" s="20" t="s">
        <v>447</v>
      </c>
      <c r="K32" s="17">
        <v>2156</v>
      </c>
      <c r="L32" s="20" t="s">
        <v>466</v>
      </c>
      <c r="M32" s="17">
        <v>254</v>
      </c>
      <c r="N32" s="20" t="s">
        <v>251</v>
      </c>
      <c r="O32" s="20" t="s">
        <v>501</v>
      </c>
    </row>
    <row r="33" spans="2:15" x14ac:dyDescent="0.2">
      <c r="B33" s="62">
        <v>1997</v>
      </c>
      <c r="C33" s="17">
        <v>1770</v>
      </c>
      <c r="D33" s="17">
        <v>1480</v>
      </c>
      <c r="E33" s="20" t="s">
        <v>389</v>
      </c>
      <c r="F33" s="17">
        <v>248</v>
      </c>
      <c r="G33" s="20" t="s">
        <v>112</v>
      </c>
      <c r="H33" s="17">
        <v>3351</v>
      </c>
      <c r="I33" s="17">
        <v>1480</v>
      </c>
      <c r="J33" s="20" t="s">
        <v>448</v>
      </c>
      <c r="K33" s="17">
        <v>1675</v>
      </c>
      <c r="L33" s="20" t="s">
        <v>467</v>
      </c>
      <c r="M33" s="17">
        <v>196</v>
      </c>
      <c r="N33" s="20" t="s">
        <v>92</v>
      </c>
      <c r="O33" s="20" t="s">
        <v>502</v>
      </c>
    </row>
    <row r="34" spans="2:15" x14ac:dyDescent="0.2">
      <c r="B34" s="62">
        <v>1998</v>
      </c>
      <c r="C34" s="17">
        <v>1987</v>
      </c>
      <c r="D34" s="17">
        <v>1687</v>
      </c>
      <c r="E34" s="20" t="s">
        <v>390</v>
      </c>
      <c r="F34" s="17">
        <v>250</v>
      </c>
      <c r="G34" s="20" t="s">
        <v>414</v>
      </c>
      <c r="H34" s="17">
        <v>3519</v>
      </c>
      <c r="I34" s="17">
        <v>1687</v>
      </c>
      <c r="J34" s="20" t="s">
        <v>449</v>
      </c>
      <c r="K34" s="17">
        <v>1619</v>
      </c>
      <c r="L34" s="20" t="s">
        <v>152</v>
      </c>
      <c r="M34" s="17">
        <v>213</v>
      </c>
      <c r="N34" s="20" t="s">
        <v>169</v>
      </c>
      <c r="O34" s="20" t="s">
        <v>503</v>
      </c>
    </row>
    <row r="35" spans="2:15" x14ac:dyDescent="0.2">
      <c r="B35" s="62">
        <v>1999</v>
      </c>
      <c r="C35" s="17">
        <v>1971</v>
      </c>
      <c r="D35" s="17">
        <v>1661</v>
      </c>
      <c r="E35" s="20" t="s">
        <v>391</v>
      </c>
      <c r="F35" s="17">
        <v>249</v>
      </c>
      <c r="G35" s="20" t="s">
        <v>414</v>
      </c>
      <c r="H35" s="17">
        <v>3187</v>
      </c>
      <c r="I35" s="17">
        <v>1661</v>
      </c>
      <c r="J35" s="20" t="s">
        <v>306</v>
      </c>
      <c r="K35" s="17">
        <v>1273</v>
      </c>
      <c r="L35" s="20" t="s">
        <v>468</v>
      </c>
      <c r="M35" s="17">
        <v>253</v>
      </c>
      <c r="N35" s="20" t="s">
        <v>120</v>
      </c>
      <c r="O35" s="20" t="s">
        <v>504</v>
      </c>
    </row>
    <row r="36" spans="2:15" x14ac:dyDescent="0.2">
      <c r="B36" s="62">
        <v>2000</v>
      </c>
      <c r="C36" s="17">
        <v>1840</v>
      </c>
      <c r="D36" s="17">
        <v>1593</v>
      </c>
      <c r="E36" s="20" t="s">
        <v>392</v>
      </c>
      <c r="F36" s="17">
        <v>185</v>
      </c>
      <c r="G36" s="20" t="s">
        <v>415</v>
      </c>
      <c r="H36" s="17">
        <v>2832</v>
      </c>
      <c r="I36" s="17">
        <v>1593</v>
      </c>
      <c r="J36" s="20" t="s">
        <v>106</v>
      </c>
      <c r="K36" s="17">
        <v>926</v>
      </c>
      <c r="L36" s="20" t="s">
        <v>93</v>
      </c>
      <c r="M36" s="17">
        <v>313</v>
      </c>
      <c r="N36" s="20" t="s">
        <v>150</v>
      </c>
      <c r="O36" s="20" t="s">
        <v>505</v>
      </c>
    </row>
    <row r="37" spans="2:15" x14ac:dyDescent="0.2">
      <c r="B37" s="62">
        <v>2001</v>
      </c>
      <c r="C37" s="17">
        <v>1439</v>
      </c>
      <c r="D37" s="17">
        <v>1215</v>
      </c>
      <c r="E37" s="20" t="s">
        <v>393</v>
      </c>
      <c r="F37" s="17">
        <v>188</v>
      </c>
      <c r="G37" s="20" t="s">
        <v>416</v>
      </c>
      <c r="H37" s="17">
        <v>2491</v>
      </c>
      <c r="I37" s="17">
        <v>1215</v>
      </c>
      <c r="J37" s="20" t="s">
        <v>450</v>
      </c>
      <c r="K37" s="17">
        <v>1068</v>
      </c>
      <c r="L37" s="20" t="s">
        <v>469</v>
      </c>
      <c r="M37" s="17">
        <v>208</v>
      </c>
      <c r="N37" s="20" t="s">
        <v>489</v>
      </c>
      <c r="O37" s="20" t="s">
        <v>506</v>
      </c>
    </row>
    <row r="38" spans="2:15" x14ac:dyDescent="0.2">
      <c r="B38" s="62">
        <v>2002</v>
      </c>
      <c r="C38" s="17">
        <v>1540</v>
      </c>
      <c r="D38" s="17">
        <v>1277</v>
      </c>
      <c r="E38" s="20" t="s">
        <v>383</v>
      </c>
      <c r="F38" s="17">
        <v>220</v>
      </c>
      <c r="G38" s="20" t="s">
        <v>308</v>
      </c>
      <c r="H38" s="17">
        <v>2698</v>
      </c>
      <c r="I38" s="17">
        <v>1277</v>
      </c>
      <c r="J38" s="20" t="s">
        <v>451</v>
      </c>
      <c r="K38" s="17">
        <v>1306</v>
      </c>
      <c r="L38" s="20" t="s">
        <v>470</v>
      </c>
      <c r="M38" s="17">
        <v>115</v>
      </c>
      <c r="N38" s="20" t="s">
        <v>490</v>
      </c>
      <c r="O38" s="20" t="s">
        <v>507</v>
      </c>
    </row>
    <row r="39" spans="2:15" x14ac:dyDescent="0.2">
      <c r="B39" s="62">
        <v>2003</v>
      </c>
      <c r="C39" s="17">
        <v>1566</v>
      </c>
      <c r="D39" s="17">
        <v>1234</v>
      </c>
      <c r="E39" s="20" t="s">
        <v>394</v>
      </c>
      <c r="F39" s="17">
        <v>272</v>
      </c>
      <c r="G39" s="20" t="s">
        <v>220</v>
      </c>
      <c r="H39" s="17">
        <v>2806</v>
      </c>
      <c r="I39" s="17">
        <v>1234</v>
      </c>
      <c r="J39" s="20" t="s">
        <v>452</v>
      </c>
      <c r="K39" s="17">
        <v>1359</v>
      </c>
      <c r="L39" s="20" t="s">
        <v>471</v>
      </c>
      <c r="M39" s="17">
        <v>213</v>
      </c>
      <c r="N39" s="20" t="s">
        <v>105</v>
      </c>
      <c r="O39" s="20" t="s">
        <v>508</v>
      </c>
    </row>
    <row r="40" spans="2:15" x14ac:dyDescent="0.2">
      <c r="B40" s="62">
        <v>2004</v>
      </c>
      <c r="C40" s="17">
        <v>1856</v>
      </c>
      <c r="D40" s="17">
        <v>1458</v>
      </c>
      <c r="E40" s="20" t="s">
        <v>175</v>
      </c>
      <c r="F40" s="17">
        <v>322</v>
      </c>
      <c r="G40" s="20" t="s">
        <v>417</v>
      </c>
      <c r="H40" s="17">
        <v>3386</v>
      </c>
      <c r="I40" s="17">
        <v>1458</v>
      </c>
      <c r="J40" s="20" t="s">
        <v>453</v>
      </c>
      <c r="K40" s="17">
        <v>1717</v>
      </c>
      <c r="L40" s="20" t="s">
        <v>407</v>
      </c>
      <c r="M40" s="17">
        <v>211</v>
      </c>
      <c r="N40" s="20" t="s">
        <v>167</v>
      </c>
      <c r="O40" s="20" t="s">
        <v>509</v>
      </c>
    </row>
    <row r="41" spans="2:15" x14ac:dyDescent="0.2">
      <c r="B41" s="62">
        <v>2005</v>
      </c>
      <c r="C41" s="17">
        <v>1798</v>
      </c>
      <c r="D41" s="17">
        <v>1386</v>
      </c>
      <c r="E41" s="20" t="s">
        <v>395</v>
      </c>
      <c r="F41" s="17">
        <v>368</v>
      </c>
      <c r="G41" s="20" t="s">
        <v>302</v>
      </c>
      <c r="H41" s="17">
        <v>3618</v>
      </c>
      <c r="I41" s="17">
        <v>1386</v>
      </c>
      <c r="J41" s="20" t="s">
        <v>454</v>
      </c>
      <c r="K41" s="17">
        <v>2085</v>
      </c>
      <c r="L41" s="20" t="s">
        <v>472</v>
      </c>
      <c r="M41" s="17">
        <v>147</v>
      </c>
      <c r="N41" s="20" t="s">
        <v>253</v>
      </c>
      <c r="O41" s="20" t="s">
        <v>510</v>
      </c>
    </row>
    <row r="42" spans="2:15" x14ac:dyDescent="0.2">
      <c r="B42" s="62">
        <v>2006</v>
      </c>
      <c r="C42" s="17">
        <v>1913</v>
      </c>
      <c r="D42" s="17">
        <v>1360</v>
      </c>
      <c r="E42" s="20" t="s">
        <v>396</v>
      </c>
      <c r="F42" s="17">
        <v>471</v>
      </c>
      <c r="G42" s="20" t="s">
        <v>418</v>
      </c>
      <c r="H42" s="17">
        <v>4170</v>
      </c>
      <c r="I42" s="17">
        <v>1360</v>
      </c>
      <c r="J42" s="20" t="s">
        <v>455</v>
      </c>
      <c r="K42" s="17">
        <v>2438</v>
      </c>
      <c r="L42" s="20" t="s">
        <v>473</v>
      </c>
      <c r="M42" s="17">
        <v>372</v>
      </c>
      <c r="N42" s="20" t="s">
        <v>488</v>
      </c>
      <c r="O42" s="20" t="s">
        <v>511</v>
      </c>
    </row>
    <row r="43" spans="2:15" x14ac:dyDescent="0.2">
      <c r="B43" s="62">
        <v>2007</v>
      </c>
      <c r="C43" s="17">
        <v>1820</v>
      </c>
      <c r="D43" s="17">
        <v>1376</v>
      </c>
      <c r="E43" s="20" t="s">
        <v>397</v>
      </c>
      <c r="F43" s="17">
        <v>392</v>
      </c>
      <c r="G43" s="20" t="s">
        <v>419</v>
      </c>
      <c r="H43" s="17">
        <v>3774</v>
      </c>
      <c r="I43" s="17">
        <v>1376</v>
      </c>
      <c r="J43" s="20" t="s">
        <v>456</v>
      </c>
      <c r="K43" s="17">
        <v>2238</v>
      </c>
      <c r="L43" s="20" t="s">
        <v>474</v>
      </c>
      <c r="M43" s="17">
        <v>160</v>
      </c>
      <c r="N43" s="20" t="s">
        <v>491</v>
      </c>
      <c r="O43" s="20" t="s">
        <v>506</v>
      </c>
    </row>
    <row r="44" spans="2:15" x14ac:dyDescent="0.2">
      <c r="B44" s="62">
        <v>2008</v>
      </c>
      <c r="C44" s="17">
        <v>1752</v>
      </c>
      <c r="D44" s="17">
        <v>1176</v>
      </c>
      <c r="E44" s="20" t="s">
        <v>398</v>
      </c>
      <c r="F44" s="17">
        <v>487</v>
      </c>
      <c r="G44" s="20" t="s">
        <v>420</v>
      </c>
      <c r="H44" s="17">
        <v>4747</v>
      </c>
      <c r="I44" s="17">
        <v>1176</v>
      </c>
      <c r="J44" s="20" t="s">
        <v>457</v>
      </c>
      <c r="K44" s="17">
        <v>2970</v>
      </c>
      <c r="L44" s="20" t="s">
        <v>475</v>
      </c>
      <c r="M44" s="17">
        <v>601</v>
      </c>
      <c r="N44" s="20" t="s">
        <v>242</v>
      </c>
      <c r="O44" s="20" t="s">
        <v>512</v>
      </c>
    </row>
    <row r="45" spans="2:15" x14ac:dyDescent="0.2">
      <c r="B45" s="62">
        <v>2009</v>
      </c>
      <c r="C45" s="17">
        <v>1506</v>
      </c>
      <c r="D45" s="17">
        <v>1022</v>
      </c>
      <c r="E45" s="20" t="s">
        <v>399</v>
      </c>
      <c r="F45" s="17">
        <v>409</v>
      </c>
      <c r="G45" s="20" t="s">
        <v>107</v>
      </c>
      <c r="H45" s="17">
        <v>3900</v>
      </c>
      <c r="I45" s="17">
        <v>1022</v>
      </c>
      <c r="J45" s="20" t="s">
        <v>250</v>
      </c>
      <c r="K45" s="17">
        <v>2617</v>
      </c>
      <c r="L45" s="20" t="s">
        <v>398</v>
      </c>
      <c r="M45" s="17">
        <v>261</v>
      </c>
      <c r="N45" s="20" t="s">
        <v>98</v>
      </c>
      <c r="O45" s="20" t="s">
        <v>513</v>
      </c>
    </row>
    <row r="46" spans="2:15" x14ac:dyDescent="0.2">
      <c r="B46" s="62">
        <v>2010</v>
      </c>
      <c r="C46" s="17">
        <v>1336</v>
      </c>
      <c r="D46" s="17">
        <v>913</v>
      </c>
      <c r="E46" s="20" t="s">
        <v>400</v>
      </c>
      <c r="F46" s="17">
        <v>339</v>
      </c>
      <c r="G46" s="20" t="s">
        <v>421</v>
      </c>
      <c r="H46" s="17">
        <v>3666</v>
      </c>
      <c r="I46" s="17">
        <v>913</v>
      </c>
      <c r="J46" s="20" t="s">
        <v>458</v>
      </c>
      <c r="K46" s="17">
        <v>2261</v>
      </c>
      <c r="L46" s="20" t="s">
        <v>476</v>
      </c>
      <c r="M46" s="17">
        <v>492</v>
      </c>
      <c r="N46" s="20" t="s">
        <v>492</v>
      </c>
      <c r="O46" s="20" t="s">
        <v>514</v>
      </c>
    </row>
    <row r="47" spans="2:15" x14ac:dyDescent="0.2">
      <c r="B47" s="62">
        <v>2011</v>
      </c>
      <c r="C47" s="17">
        <v>1386</v>
      </c>
      <c r="D47" s="17">
        <v>862</v>
      </c>
      <c r="E47" s="20" t="s">
        <v>401</v>
      </c>
      <c r="F47" s="17">
        <v>469</v>
      </c>
      <c r="G47" s="20" t="s">
        <v>422</v>
      </c>
      <c r="H47" s="17">
        <v>4612</v>
      </c>
      <c r="I47" s="17">
        <v>862</v>
      </c>
      <c r="J47" s="20" t="s">
        <v>117</v>
      </c>
      <c r="K47" s="17">
        <v>3432</v>
      </c>
      <c r="L47" s="20" t="s">
        <v>477</v>
      </c>
      <c r="M47" s="17">
        <v>318</v>
      </c>
      <c r="N47" s="20" t="s">
        <v>249</v>
      </c>
      <c r="O47" s="20" t="s">
        <v>515</v>
      </c>
    </row>
    <row r="48" spans="2:15" x14ac:dyDescent="0.2">
      <c r="B48" s="62" t="s">
        <v>267</v>
      </c>
      <c r="C48" s="17">
        <v>1628</v>
      </c>
      <c r="D48" s="17">
        <v>1115</v>
      </c>
      <c r="E48" s="20" t="s">
        <v>402</v>
      </c>
      <c r="F48" s="17">
        <v>433</v>
      </c>
      <c r="G48" s="20" t="s">
        <v>229</v>
      </c>
      <c r="H48" s="17">
        <v>4578</v>
      </c>
      <c r="I48" s="17">
        <v>1115</v>
      </c>
      <c r="J48" s="20" t="s">
        <v>459</v>
      </c>
      <c r="K48" s="17">
        <v>3112</v>
      </c>
      <c r="L48" s="20" t="s">
        <v>478</v>
      </c>
      <c r="M48" s="17">
        <v>351</v>
      </c>
      <c r="N48" s="20" t="s">
        <v>122</v>
      </c>
      <c r="O48" s="20" t="s">
        <v>516</v>
      </c>
    </row>
    <row r="49" spans="2:15" x14ac:dyDescent="0.2">
      <c r="B49" s="62" t="s">
        <v>18</v>
      </c>
      <c r="C49" s="17">
        <v>1445</v>
      </c>
      <c r="D49" s="17">
        <v>987</v>
      </c>
      <c r="E49" s="20" t="s">
        <v>400</v>
      </c>
      <c r="F49" s="17">
        <v>405</v>
      </c>
      <c r="G49" s="20" t="s">
        <v>423</v>
      </c>
      <c r="H49" s="17">
        <v>4316</v>
      </c>
      <c r="I49" s="17">
        <v>987</v>
      </c>
      <c r="J49" s="20" t="s">
        <v>303</v>
      </c>
      <c r="K49" s="17">
        <v>3109</v>
      </c>
      <c r="L49" s="20" t="s">
        <v>479</v>
      </c>
      <c r="M49" s="17">
        <v>220</v>
      </c>
      <c r="N49" s="20" t="s">
        <v>130</v>
      </c>
      <c r="O49" s="20" t="s">
        <v>517</v>
      </c>
    </row>
    <row r="50" spans="2:15" x14ac:dyDescent="0.2">
      <c r="B50" s="62">
        <v>2013</v>
      </c>
      <c r="C50" s="17">
        <v>1319</v>
      </c>
      <c r="D50" s="17">
        <v>841</v>
      </c>
      <c r="E50" s="20" t="s">
        <v>403</v>
      </c>
      <c r="F50" s="17">
        <v>414</v>
      </c>
      <c r="G50" s="20" t="s">
        <v>187</v>
      </c>
      <c r="H50" s="17">
        <v>4307</v>
      </c>
      <c r="I50" s="17">
        <v>841</v>
      </c>
      <c r="J50" s="20" t="s">
        <v>103</v>
      </c>
      <c r="K50" s="17">
        <v>3107</v>
      </c>
      <c r="L50" s="20" t="s">
        <v>480</v>
      </c>
      <c r="M50" s="17">
        <v>359</v>
      </c>
      <c r="N50" s="20" t="s">
        <v>493</v>
      </c>
      <c r="O50" s="20" t="s">
        <v>518</v>
      </c>
    </row>
    <row r="51" spans="2:15" x14ac:dyDescent="0.2">
      <c r="B51" s="62">
        <v>2014</v>
      </c>
      <c r="C51" s="17">
        <v>1212</v>
      </c>
      <c r="D51" s="17">
        <v>694</v>
      </c>
      <c r="E51" s="20" t="s">
        <v>404</v>
      </c>
      <c r="F51" s="17">
        <v>456</v>
      </c>
      <c r="G51" s="20" t="s">
        <v>424</v>
      </c>
      <c r="H51" s="17">
        <v>4937</v>
      </c>
      <c r="I51" s="17">
        <v>694</v>
      </c>
      <c r="J51" s="20" t="s">
        <v>252</v>
      </c>
      <c r="K51" s="17">
        <v>3672</v>
      </c>
      <c r="L51" s="20" t="s">
        <v>481</v>
      </c>
      <c r="M51" s="17">
        <v>571</v>
      </c>
      <c r="N51" s="20" t="s">
        <v>206</v>
      </c>
      <c r="O51" s="20" t="s">
        <v>519</v>
      </c>
    </row>
    <row r="52" spans="2:15" x14ac:dyDescent="0.2">
      <c r="B52" s="62">
        <v>2015</v>
      </c>
      <c r="C52" s="17">
        <v>1310</v>
      </c>
      <c r="D52" s="17">
        <v>730</v>
      </c>
      <c r="E52" s="20" t="s">
        <v>405</v>
      </c>
      <c r="F52" s="17">
        <v>485</v>
      </c>
      <c r="G52" s="20" t="s">
        <v>425</v>
      </c>
      <c r="H52" s="17">
        <v>4839</v>
      </c>
      <c r="I52" s="17">
        <v>730</v>
      </c>
      <c r="J52" s="20" t="s">
        <v>460</v>
      </c>
      <c r="K52" s="17">
        <v>3472</v>
      </c>
      <c r="L52" s="20" t="s">
        <v>482</v>
      </c>
      <c r="M52" s="17">
        <v>637</v>
      </c>
      <c r="N52" s="20" t="s">
        <v>462</v>
      </c>
      <c r="O52" s="20" t="s">
        <v>520</v>
      </c>
    </row>
    <row r="53" spans="2:15" x14ac:dyDescent="0.2">
      <c r="B53" s="62">
        <v>2016</v>
      </c>
      <c r="C53" s="17">
        <v>1181</v>
      </c>
      <c r="D53" s="17">
        <v>621</v>
      </c>
      <c r="E53" s="20" t="s">
        <v>406</v>
      </c>
      <c r="F53" s="17">
        <v>495</v>
      </c>
      <c r="G53" s="20" t="s">
        <v>426</v>
      </c>
      <c r="H53" s="17">
        <v>5011</v>
      </c>
      <c r="I53" s="17">
        <v>621</v>
      </c>
      <c r="J53" s="20" t="s">
        <v>461</v>
      </c>
      <c r="K53" s="17">
        <v>3830</v>
      </c>
      <c r="L53" s="20" t="s">
        <v>483</v>
      </c>
      <c r="M53" s="17">
        <v>560</v>
      </c>
      <c r="N53" s="20" t="s">
        <v>494</v>
      </c>
      <c r="O53" s="20" t="s">
        <v>521</v>
      </c>
    </row>
    <row r="54" spans="2:15" x14ac:dyDescent="0.2">
      <c r="B54" s="62" t="s">
        <v>268</v>
      </c>
      <c r="C54" s="17">
        <v>1281</v>
      </c>
      <c r="D54" s="17">
        <v>649</v>
      </c>
      <c r="E54" s="20" t="s">
        <v>407</v>
      </c>
      <c r="F54" s="17">
        <v>553</v>
      </c>
      <c r="G54" s="20" t="s">
        <v>248</v>
      </c>
      <c r="H54" s="17">
        <v>5680</v>
      </c>
      <c r="I54" s="17">
        <v>649</v>
      </c>
      <c r="J54" s="20" t="s">
        <v>114</v>
      </c>
      <c r="K54" s="17">
        <v>4359</v>
      </c>
      <c r="L54" s="20" t="s">
        <v>370</v>
      </c>
      <c r="M54" s="17">
        <v>672</v>
      </c>
      <c r="N54" s="20" t="s">
        <v>495</v>
      </c>
      <c r="O54" s="20" t="s">
        <v>522</v>
      </c>
    </row>
    <row r="55" spans="2:15" x14ac:dyDescent="0.2">
      <c r="B55" s="62">
        <v>2018</v>
      </c>
      <c r="C55" s="17">
        <v>1086</v>
      </c>
      <c r="D55" s="17">
        <v>509</v>
      </c>
      <c r="E55" s="20" t="s">
        <v>408</v>
      </c>
      <c r="F55" s="17">
        <v>499</v>
      </c>
      <c r="G55" s="20" t="s">
        <v>427</v>
      </c>
      <c r="H55" s="17">
        <v>5113</v>
      </c>
      <c r="I55" s="17">
        <v>509</v>
      </c>
      <c r="J55" s="20" t="s">
        <v>178</v>
      </c>
      <c r="K55" s="17">
        <v>3743</v>
      </c>
      <c r="L55" s="20" t="s">
        <v>484</v>
      </c>
      <c r="M55" s="17">
        <v>861</v>
      </c>
      <c r="N55" s="20" t="s">
        <v>496</v>
      </c>
      <c r="O55" s="20" t="s">
        <v>518</v>
      </c>
    </row>
    <row r="56" spans="2:15" x14ac:dyDescent="0.2">
      <c r="B56" s="62">
        <v>2019</v>
      </c>
      <c r="C56" s="17">
        <v>1157</v>
      </c>
      <c r="D56" s="17">
        <v>629</v>
      </c>
      <c r="E56" s="20" t="s">
        <v>409</v>
      </c>
      <c r="F56" s="17">
        <v>471</v>
      </c>
      <c r="G56" s="20" t="s">
        <v>153</v>
      </c>
      <c r="H56" s="17">
        <v>4775</v>
      </c>
      <c r="I56" s="17">
        <v>629</v>
      </c>
      <c r="J56" s="20" t="s">
        <v>462</v>
      </c>
      <c r="K56" s="17">
        <v>3675</v>
      </c>
      <c r="L56" s="20" t="s">
        <v>485</v>
      </c>
      <c r="M56" s="17">
        <v>471</v>
      </c>
      <c r="N56" s="20" t="s">
        <v>497</v>
      </c>
      <c r="O56" s="20" t="s">
        <v>523</v>
      </c>
    </row>
    <row r="57" spans="2:15" x14ac:dyDescent="0.2">
      <c r="B57" s="62">
        <v>2020</v>
      </c>
      <c r="C57" s="17">
        <v>1059</v>
      </c>
      <c r="D57" s="17">
        <v>591</v>
      </c>
      <c r="E57" s="20" t="s">
        <v>410</v>
      </c>
      <c r="F57" s="17">
        <v>416</v>
      </c>
      <c r="G57" s="20" t="s">
        <v>428</v>
      </c>
      <c r="H57" s="17">
        <v>3771</v>
      </c>
      <c r="I57" s="17">
        <v>591</v>
      </c>
      <c r="J57" s="20" t="s">
        <v>463</v>
      </c>
      <c r="K57" s="17">
        <v>2862</v>
      </c>
      <c r="L57" s="20" t="s">
        <v>486</v>
      </c>
      <c r="M57" s="17">
        <v>318</v>
      </c>
      <c r="N57" s="20" t="s">
        <v>489</v>
      </c>
      <c r="O57" s="20" t="s">
        <v>524</v>
      </c>
    </row>
    <row r="58" spans="2:15" x14ac:dyDescent="0.2">
      <c r="B58" s="62">
        <v>2021</v>
      </c>
      <c r="C58" s="17">
        <v>1002</v>
      </c>
      <c r="D58" s="17">
        <v>538</v>
      </c>
      <c r="E58" s="20" t="s">
        <v>411</v>
      </c>
      <c r="F58" s="17">
        <v>417</v>
      </c>
      <c r="G58" s="20" t="s">
        <v>429</v>
      </c>
      <c r="H58" s="17">
        <v>3815</v>
      </c>
      <c r="I58" s="17">
        <v>538</v>
      </c>
      <c r="J58" s="20" t="s">
        <v>252</v>
      </c>
      <c r="K58" s="17">
        <v>2996</v>
      </c>
      <c r="L58" s="20" t="s">
        <v>487</v>
      </c>
      <c r="M58" s="17">
        <v>281</v>
      </c>
      <c r="N58" s="20" t="s">
        <v>498</v>
      </c>
      <c r="O58" s="20" t="s">
        <v>525</v>
      </c>
    </row>
    <row r="59" spans="2:15" x14ac:dyDescent="0.2">
      <c r="B59" s="63">
        <v>2022</v>
      </c>
      <c r="C59" s="19">
        <v>1045</v>
      </c>
      <c r="D59" s="19">
        <v>600</v>
      </c>
      <c r="E59" s="65" t="s">
        <v>1446</v>
      </c>
      <c r="F59" s="19">
        <v>393</v>
      </c>
      <c r="G59" s="65" t="s">
        <v>424</v>
      </c>
      <c r="H59" s="19">
        <v>3679</v>
      </c>
      <c r="I59" s="19">
        <v>600</v>
      </c>
      <c r="J59" s="65" t="s">
        <v>1447</v>
      </c>
      <c r="K59" s="19">
        <v>2682</v>
      </c>
      <c r="L59" s="65" t="s">
        <v>202</v>
      </c>
      <c r="M59" s="19">
        <v>397</v>
      </c>
      <c r="N59" s="65" t="s">
        <v>180</v>
      </c>
      <c r="O59" s="65" t="s">
        <v>1448</v>
      </c>
    </row>
    <row r="61" spans="2:15" x14ac:dyDescent="0.2">
      <c r="B61" s="72" t="s">
        <v>270</v>
      </c>
      <c r="C61" s="73"/>
      <c r="D61" s="73"/>
      <c r="E61" s="73"/>
      <c r="F61" s="73"/>
      <c r="G61" s="73"/>
      <c r="H61" s="73"/>
      <c r="I61" s="73"/>
      <c r="J61" s="73"/>
      <c r="K61" s="73"/>
      <c r="L61" s="73"/>
      <c r="M61" s="73"/>
      <c r="N61" s="73"/>
      <c r="O61" s="73"/>
    </row>
    <row r="62" spans="2:15" x14ac:dyDescent="0.2">
      <c r="B62" s="72" t="s">
        <v>271</v>
      </c>
      <c r="C62" s="73"/>
      <c r="D62" s="73"/>
      <c r="E62" s="73"/>
      <c r="F62" s="73"/>
      <c r="G62" s="73"/>
      <c r="H62" s="73"/>
      <c r="I62" s="73"/>
      <c r="J62" s="73"/>
      <c r="K62" s="73"/>
      <c r="L62" s="73"/>
      <c r="M62" s="73"/>
      <c r="N62" s="73"/>
      <c r="O62" s="73"/>
    </row>
    <row r="63" spans="2:15" x14ac:dyDescent="0.2">
      <c r="B63" s="72" t="s">
        <v>272</v>
      </c>
      <c r="C63" s="73"/>
      <c r="D63" s="73"/>
      <c r="E63" s="73"/>
      <c r="F63" s="73"/>
      <c r="G63" s="73"/>
      <c r="H63" s="73"/>
      <c r="I63" s="73"/>
      <c r="J63" s="73"/>
      <c r="K63" s="73"/>
      <c r="L63" s="73"/>
      <c r="M63" s="73"/>
      <c r="N63" s="73"/>
      <c r="O63" s="73"/>
    </row>
    <row r="64" spans="2:15" ht="16.5" customHeight="1" x14ac:dyDescent="0.2">
      <c r="B64" s="72" t="s">
        <v>526</v>
      </c>
      <c r="C64" s="73"/>
      <c r="D64" s="73"/>
      <c r="E64" s="73"/>
      <c r="F64" s="73"/>
      <c r="G64" s="73"/>
      <c r="H64" s="73"/>
      <c r="I64" s="73"/>
      <c r="J64" s="73"/>
      <c r="K64" s="73"/>
      <c r="L64" s="73"/>
      <c r="M64" s="73"/>
      <c r="N64" s="73"/>
      <c r="O64" s="73"/>
    </row>
  </sheetData>
  <mergeCells count="15">
    <mergeCell ref="B61:O61"/>
    <mergeCell ref="B62:O62"/>
    <mergeCell ref="B63:O63"/>
    <mergeCell ref="B64:O64"/>
    <mergeCell ref="B4:B6"/>
    <mergeCell ref="C4:G4"/>
    <mergeCell ref="H4:N4"/>
    <mergeCell ref="O4:O6"/>
    <mergeCell ref="C5:C6"/>
    <mergeCell ref="D5:E5"/>
    <mergeCell ref="F5:G5"/>
    <mergeCell ref="H5:H6"/>
    <mergeCell ref="I5:J5"/>
    <mergeCell ref="K5:L5"/>
    <mergeCell ref="M5:N5"/>
  </mergeCells>
  <pageMargins left="0.7" right="0.7" top="0.75" bottom="0.75" header="0.3" footer="0.3"/>
  <pageSetup paperSize="9" scale="50" fitToWidth="0" fitToHeight="0" orientation="landscape"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6D4FF"/>
  </sheetPr>
  <dimension ref="B1:I19"/>
  <sheetViews>
    <sheetView showGridLines="0" workbookViewId="0"/>
  </sheetViews>
  <sheetFormatPr baseColWidth="10" defaultRowHeight="12.75" x14ac:dyDescent="0.2"/>
  <cols>
    <col min="1" max="1" width="2.5703125" customWidth="1"/>
    <col min="2" max="2" width="14" customWidth="1"/>
    <col min="3" max="4" width="9" customWidth="1"/>
    <col min="5" max="5" width="9.5703125" customWidth="1"/>
    <col min="6" max="7" width="11" customWidth="1"/>
    <col min="8" max="9" width="10.42578125" customWidth="1"/>
  </cols>
  <sheetData>
    <row r="1" spans="2:9" ht="18" x14ac:dyDescent="0.25">
      <c r="B1" s="31" t="s">
        <v>1335</v>
      </c>
    </row>
    <row r="4" spans="2:9" ht="21" customHeight="1" x14ac:dyDescent="0.2">
      <c r="B4" s="74" t="s">
        <v>1511</v>
      </c>
      <c r="C4" s="75" t="s">
        <v>258</v>
      </c>
      <c r="D4" s="75" t="s">
        <v>258</v>
      </c>
      <c r="E4" s="75" t="s">
        <v>528</v>
      </c>
      <c r="F4" s="75" t="s">
        <v>332</v>
      </c>
      <c r="G4" s="75" t="s">
        <v>332</v>
      </c>
      <c r="H4" s="75" t="s">
        <v>529</v>
      </c>
      <c r="I4" s="75" t="s">
        <v>529</v>
      </c>
    </row>
    <row r="5" spans="2:9" ht="27.95" customHeight="1" x14ac:dyDescent="0.2">
      <c r="B5" s="74" t="s">
        <v>527</v>
      </c>
      <c r="C5" s="35" t="s">
        <v>530</v>
      </c>
      <c r="D5" s="35" t="s">
        <v>1449</v>
      </c>
      <c r="E5" s="75" t="s">
        <v>528</v>
      </c>
      <c r="F5" s="15" t="s">
        <v>530</v>
      </c>
      <c r="G5" s="35" t="s">
        <v>1449</v>
      </c>
      <c r="H5" s="15" t="s">
        <v>530</v>
      </c>
      <c r="I5" s="35" t="s">
        <v>1449</v>
      </c>
    </row>
    <row r="6" spans="2:9" x14ac:dyDescent="0.2">
      <c r="B6" s="16" t="s">
        <v>277</v>
      </c>
      <c r="C6" s="17">
        <v>95</v>
      </c>
      <c r="D6" s="17">
        <v>306</v>
      </c>
      <c r="E6" s="17">
        <v>60</v>
      </c>
      <c r="F6" s="17">
        <v>29</v>
      </c>
      <c r="G6" s="17">
        <v>194</v>
      </c>
      <c r="H6" s="17">
        <v>6</v>
      </c>
      <c r="I6" s="17">
        <v>52</v>
      </c>
    </row>
    <row r="7" spans="2:9" x14ac:dyDescent="0.2">
      <c r="B7" s="16" t="s">
        <v>278</v>
      </c>
      <c r="C7" s="17">
        <v>146</v>
      </c>
      <c r="D7" s="17">
        <v>828</v>
      </c>
      <c r="E7" s="17">
        <v>48</v>
      </c>
      <c r="F7" s="17">
        <v>88</v>
      </c>
      <c r="G7" s="17">
        <v>671</v>
      </c>
      <c r="H7" s="17">
        <v>10</v>
      </c>
      <c r="I7" s="17">
        <v>109</v>
      </c>
    </row>
    <row r="8" spans="2:9" x14ac:dyDescent="0.2">
      <c r="B8" s="16" t="s">
        <v>279</v>
      </c>
      <c r="C8" s="17">
        <v>110</v>
      </c>
      <c r="D8" s="17">
        <v>580</v>
      </c>
      <c r="E8" s="17">
        <v>52</v>
      </c>
      <c r="F8" s="17">
        <v>50</v>
      </c>
      <c r="G8" s="17">
        <v>391</v>
      </c>
      <c r="H8" s="17">
        <v>8</v>
      </c>
      <c r="I8" s="17">
        <v>137</v>
      </c>
    </row>
    <row r="9" spans="2:9" x14ac:dyDescent="0.2">
      <c r="B9" s="16" t="s">
        <v>280</v>
      </c>
      <c r="C9" s="17">
        <v>63</v>
      </c>
      <c r="D9" s="17">
        <v>133</v>
      </c>
      <c r="E9" s="17">
        <v>43</v>
      </c>
      <c r="F9" s="17">
        <v>18</v>
      </c>
      <c r="G9" s="17">
        <v>86</v>
      </c>
      <c r="H9" s="17">
        <v>2</v>
      </c>
      <c r="I9" s="17">
        <v>4</v>
      </c>
    </row>
    <row r="10" spans="2:9" x14ac:dyDescent="0.2">
      <c r="B10" s="16" t="s">
        <v>281</v>
      </c>
      <c r="C10" s="17">
        <v>79</v>
      </c>
      <c r="D10" s="17">
        <v>329</v>
      </c>
      <c r="E10" s="17">
        <v>41</v>
      </c>
      <c r="F10" s="17">
        <v>32</v>
      </c>
      <c r="G10" s="17">
        <v>251</v>
      </c>
      <c r="H10" s="17">
        <v>6</v>
      </c>
      <c r="I10" s="17">
        <v>37</v>
      </c>
    </row>
    <row r="11" spans="2:9" x14ac:dyDescent="0.2">
      <c r="B11" s="16" t="s">
        <v>282</v>
      </c>
      <c r="C11" s="17">
        <v>84</v>
      </c>
      <c r="D11" s="17">
        <v>211</v>
      </c>
      <c r="E11" s="17">
        <v>50</v>
      </c>
      <c r="F11" s="17">
        <v>32</v>
      </c>
      <c r="G11" s="17">
        <v>152</v>
      </c>
      <c r="H11" s="17">
        <v>2</v>
      </c>
      <c r="I11" s="17">
        <v>9</v>
      </c>
    </row>
    <row r="12" spans="2:9" x14ac:dyDescent="0.2">
      <c r="B12" s="16" t="s">
        <v>283</v>
      </c>
      <c r="C12" s="17">
        <v>164</v>
      </c>
      <c r="D12" s="17">
        <v>488</v>
      </c>
      <c r="E12" s="17">
        <v>102</v>
      </c>
      <c r="F12" s="17">
        <v>58</v>
      </c>
      <c r="G12" s="17">
        <v>378</v>
      </c>
      <c r="H12" s="17">
        <v>4</v>
      </c>
      <c r="I12" s="17">
        <v>8</v>
      </c>
    </row>
    <row r="13" spans="2:9" x14ac:dyDescent="0.2">
      <c r="B13" s="16" t="s">
        <v>284</v>
      </c>
      <c r="C13" s="17">
        <v>68</v>
      </c>
      <c r="D13" s="17">
        <v>239</v>
      </c>
      <c r="E13" s="17">
        <v>33</v>
      </c>
      <c r="F13" s="17">
        <v>30</v>
      </c>
      <c r="G13" s="17">
        <v>195</v>
      </c>
      <c r="H13" s="17">
        <v>5</v>
      </c>
      <c r="I13" s="17">
        <v>11</v>
      </c>
    </row>
    <row r="14" spans="2:9" x14ac:dyDescent="0.2">
      <c r="B14" s="16" t="s">
        <v>285</v>
      </c>
      <c r="C14" s="17">
        <v>59</v>
      </c>
      <c r="D14" s="17">
        <v>131</v>
      </c>
      <c r="E14" s="17">
        <v>44</v>
      </c>
      <c r="F14" s="17">
        <v>12</v>
      </c>
      <c r="G14" s="17">
        <v>64</v>
      </c>
      <c r="H14" s="17">
        <v>3</v>
      </c>
      <c r="I14" s="17">
        <v>23</v>
      </c>
    </row>
    <row r="15" spans="2:9" x14ac:dyDescent="0.2">
      <c r="B15" s="16" t="s">
        <v>286</v>
      </c>
      <c r="C15" s="17">
        <v>119</v>
      </c>
      <c r="D15" s="17">
        <v>272</v>
      </c>
      <c r="E15" s="17">
        <v>85</v>
      </c>
      <c r="F15" s="17">
        <v>29</v>
      </c>
      <c r="G15" s="17">
        <v>182</v>
      </c>
      <c r="H15" s="17">
        <v>5</v>
      </c>
      <c r="I15" s="17">
        <v>5</v>
      </c>
    </row>
    <row r="16" spans="2:9" x14ac:dyDescent="0.2">
      <c r="B16" s="16" t="s">
        <v>287</v>
      </c>
      <c r="C16" s="17">
        <v>58</v>
      </c>
      <c r="D16" s="17">
        <v>162</v>
      </c>
      <c r="E16" s="17">
        <v>42</v>
      </c>
      <c r="F16" s="17">
        <v>15</v>
      </c>
      <c r="G16" s="17">
        <v>118</v>
      </c>
      <c r="H16" s="17">
        <v>1</v>
      </c>
      <c r="I16" s="17">
        <v>2</v>
      </c>
    </row>
    <row r="17" spans="2:9" x14ac:dyDescent="0.2">
      <c r="B17" s="23" t="s">
        <v>289</v>
      </c>
      <c r="C17" s="25">
        <v>1045</v>
      </c>
      <c r="D17" s="25">
        <v>3679</v>
      </c>
      <c r="E17" s="25">
        <v>600</v>
      </c>
      <c r="F17" s="25">
        <v>393</v>
      </c>
      <c r="G17" s="25">
        <v>2682</v>
      </c>
      <c r="H17" s="25">
        <v>52</v>
      </c>
      <c r="I17" s="25">
        <v>397</v>
      </c>
    </row>
    <row r="19" spans="2:9" x14ac:dyDescent="0.2">
      <c r="B19" s="78" t="s">
        <v>1161</v>
      </c>
      <c r="C19" s="73"/>
      <c r="D19" s="73"/>
      <c r="E19" s="73"/>
      <c r="F19" s="73"/>
      <c r="G19" s="73"/>
      <c r="H19" s="73"/>
      <c r="I19" s="73"/>
    </row>
  </sheetData>
  <mergeCells count="6">
    <mergeCell ref="B19:I19"/>
    <mergeCell ref="B4:B5"/>
    <mergeCell ref="C4:D4"/>
    <mergeCell ref="E4:E5"/>
    <mergeCell ref="F4:G4"/>
    <mergeCell ref="H4:I4"/>
  </mergeCells>
  <pageMargins left="0.7" right="0.7" top="0.75" bottom="0.75" header="0.3" footer="0.3"/>
  <pageSetup paperSize="9" scale="50" fitToWidth="0" fitToHeight="0"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6D4FF"/>
  </sheetPr>
  <dimension ref="B1:O21"/>
  <sheetViews>
    <sheetView showGridLines="0" workbookViewId="0"/>
  </sheetViews>
  <sheetFormatPr baseColWidth="10" defaultRowHeight="12.75" x14ac:dyDescent="0.2"/>
  <cols>
    <col min="1" max="1" width="2.5703125" customWidth="1"/>
    <col min="2" max="2" width="19" customWidth="1"/>
    <col min="3" max="14" width="11.140625" customWidth="1"/>
    <col min="15" max="15" width="5.5703125" customWidth="1"/>
  </cols>
  <sheetData>
    <row r="1" spans="2:15" ht="18" x14ac:dyDescent="0.25">
      <c r="B1" s="31" t="s">
        <v>1354</v>
      </c>
    </row>
    <row r="4" spans="2:15" x14ac:dyDescent="0.2">
      <c r="B4" s="74" t="s">
        <v>1511</v>
      </c>
      <c r="C4" s="75" t="s">
        <v>531</v>
      </c>
      <c r="D4" s="75" t="s">
        <v>531</v>
      </c>
      <c r="E4" s="75" t="s">
        <v>531</v>
      </c>
      <c r="F4" s="75" t="s">
        <v>531</v>
      </c>
      <c r="G4" s="75" t="s">
        <v>531</v>
      </c>
      <c r="H4" s="75" t="s">
        <v>531</v>
      </c>
      <c r="I4" s="75" t="s">
        <v>531</v>
      </c>
      <c r="J4" s="75" t="s">
        <v>531</v>
      </c>
      <c r="K4" s="75" t="s">
        <v>531</v>
      </c>
      <c r="L4" s="75" t="s">
        <v>531</v>
      </c>
      <c r="M4" s="75" t="s">
        <v>531</v>
      </c>
      <c r="N4" s="75" t="s">
        <v>531</v>
      </c>
      <c r="O4" s="75" t="s">
        <v>258</v>
      </c>
    </row>
    <row r="5" spans="2:15" x14ac:dyDescent="0.2">
      <c r="B5" s="74" t="s">
        <v>527</v>
      </c>
      <c r="C5" s="75">
        <v>1</v>
      </c>
      <c r="D5" s="75">
        <v>1</v>
      </c>
      <c r="E5" s="75">
        <v>2</v>
      </c>
      <c r="F5" s="75">
        <v>2</v>
      </c>
      <c r="G5" s="75">
        <v>3</v>
      </c>
      <c r="H5" s="75">
        <v>3</v>
      </c>
      <c r="I5" s="75">
        <v>4</v>
      </c>
      <c r="J5" s="75">
        <v>4</v>
      </c>
      <c r="K5" s="75">
        <v>5</v>
      </c>
      <c r="L5" s="75">
        <v>5</v>
      </c>
      <c r="M5" s="75" t="s">
        <v>532</v>
      </c>
      <c r="N5" s="75" t="s">
        <v>532</v>
      </c>
      <c r="O5" s="75" t="s">
        <v>258</v>
      </c>
    </row>
    <row r="6" spans="2:15" x14ac:dyDescent="0.2">
      <c r="B6" s="74" t="s">
        <v>527</v>
      </c>
      <c r="C6" s="15" t="s">
        <v>365</v>
      </c>
      <c r="D6" s="15" t="s">
        <v>366</v>
      </c>
      <c r="E6" s="15" t="s">
        <v>365</v>
      </c>
      <c r="F6" s="15" t="s">
        <v>366</v>
      </c>
      <c r="G6" s="15" t="s">
        <v>365</v>
      </c>
      <c r="H6" s="15" t="s">
        <v>366</v>
      </c>
      <c r="I6" s="15" t="s">
        <v>365</v>
      </c>
      <c r="J6" s="15" t="s">
        <v>366</v>
      </c>
      <c r="K6" s="15" t="s">
        <v>365</v>
      </c>
      <c r="L6" s="15" t="s">
        <v>366</v>
      </c>
      <c r="M6" s="15" t="s">
        <v>365</v>
      </c>
      <c r="N6" s="15" t="s">
        <v>366</v>
      </c>
      <c r="O6" s="75" t="s">
        <v>258</v>
      </c>
    </row>
    <row r="7" spans="2:15" x14ac:dyDescent="0.2">
      <c r="B7" s="16" t="s">
        <v>277</v>
      </c>
      <c r="C7" s="17">
        <v>17</v>
      </c>
      <c r="D7" s="20" t="s">
        <v>127</v>
      </c>
      <c r="E7" s="17">
        <v>59</v>
      </c>
      <c r="F7" s="20" t="s">
        <v>1258</v>
      </c>
      <c r="G7" s="17">
        <v>70</v>
      </c>
      <c r="H7" s="20" t="s">
        <v>303</v>
      </c>
      <c r="I7" s="17">
        <v>82</v>
      </c>
      <c r="J7" s="20" t="s">
        <v>144</v>
      </c>
      <c r="K7" s="17">
        <v>63</v>
      </c>
      <c r="L7" s="20" t="s">
        <v>1336</v>
      </c>
      <c r="M7" s="17">
        <v>15</v>
      </c>
      <c r="N7" s="20" t="s">
        <v>547</v>
      </c>
      <c r="O7" s="17">
        <v>306</v>
      </c>
    </row>
    <row r="8" spans="2:15" x14ac:dyDescent="0.2">
      <c r="B8" s="16" t="s">
        <v>278</v>
      </c>
      <c r="C8" s="17">
        <v>100</v>
      </c>
      <c r="D8" s="20" t="s">
        <v>544</v>
      </c>
      <c r="E8" s="17">
        <v>144</v>
      </c>
      <c r="F8" s="20" t="s">
        <v>220</v>
      </c>
      <c r="G8" s="17">
        <v>218</v>
      </c>
      <c r="H8" s="20" t="s">
        <v>1337</v>
      </c>
      <c r="I8" s="17">
        <v>238</v>
      </c>
      <c r="J8" s="20" t="s">
        <v>304</v>
      </c>
      <c r="K8" s="17">
        <v>102</v>
      </c>
      <c r="L8" s="20" t="s">
        <v>1338</v>
      </c>
      <c r="M8" s="17">
        <v>26</v>
      </c>
      <c r="N8" s="20" t="s">
        <v>243</v>
      </c>
      <c r="O8" s="17">
        <v>828</v>
      </c>
    </row>
    <row r="9" spans="2:15" x14ac:dyDescent="0.2">
      <c r="B9" s="16" t="s">
        <v>279</v>
      </c>
      <c r="C9" s="17">
        <v>21</v>
      </c>
      <c r="D9" s="20" t="s">
        <v>118</v>
      </c>
      <c r="E9" s="17">
        <v>158</v>
      </c>
      <c r="F9" s="20" t="s">
        <v>107</v>
      </c>
      <c r="G9" s="17">
        <v>165</v>
      </c>
      <c r="H9" s="20" t="s">
        <v>211</v>
      </c>
      <c r="I9" s="17">
        <v>147</v>
      </c>
      <c r="J9" s="20" t="s">
        <v>1329</v>
      </c>
      <c r="K9" s="17">
        <v>54</v>
      </c>
      <c r="L9" s="20" t="s">
        <v>1339</v>
      </c>
      <c r="M9" s="17">
        <v>35</v>
      </c>
      <c r="N9" s="20" t="s">
        <v>240</v>
      </c>
      <c r="O9" s="17">
        <v>580</v>
      </c>
    </row>
    <row r="10" spans="2:15" x14ac:dyDescent="0.2">
      <c r="B10" s="16" t="s">
        <v>280</v>
      </c>
      <c r="C10" s="17">
        <v>5</v>
      </c>
      <c r="D10" s="20" t="s">
        <v>534</v>
      </c>
      <c r="E10" s="17">
        <v>11</v>
      </c>
      <c r="F10" s="20" t="s">
        <v>493</v>
      </c>
      <c r="G10" s="17">
        <v>29</v>
      </c>
      <c r="H10" s="20" t="s">
        <v>181</v>
      </c>
      <c r="I10" s="17">
        <v>42</v>
      </c>
      <c r="J10" s="20" t="s">
        <v>611</v>
      </c>
      <c r="K10" s="17">
        <v>38</v>
      </c>
      <c r="L10" s="20" t="s">
        <v>1305</v>
      </c>
      <c r="M10" s="17">
        <v>8</v>
      </c>
      <c r="N10" s="20" t="s">
        <v>240</v>
      </c>
      <c r="O10" s="17">
        <v>133</v>
      </c>
    </row>
    <row r="11" spans="2:15" x14ac:dyDescent="0.2">
      <c r="B11" s="16" t="s">
        <v>281</v>
      </c>
      <c r="C11" s="17">
        <v>2</v>
      </c>
      <c r="D11" s="20" t="s">
        <v>199</v>
      </c>
      <c r="E11" s="17">
        <v>75</v>
      </c>
      <c r="F11" s="20" t="s">
        <v>1340</v>
      </c>
      <c r="G11" s="17">
        <v>100</v>
      </c>
      <c r="H11" s="20" t="s">
        <v>615</v>
      </c>
      <c r="I11" s="17">
        <v>92</v>
      </c>
      <c r="J11" s="20" t="s">
        <v>423</v>
      </c>
      <c r="K11" s="17">
        <v>54</v>
      </c>
      <c r="L11" s="20" t="s">
        <v>1341</v>
      </c>
      <c r="M11" s="17">
        <v>6</v>
      </c>
      <c r="N11" s="20" t="s">
        <v>140</v>
      </c>
      <c r="O11" s="17">
        <v>329</v>
      </c>
    </row>
    <row r="12" spans="2:15" x14ac:dyDescent="0.2">
      <c r="B12" s="16" t="s">
        <v>282</v>
      </c>
      <c r="C12" s="17">
        <v>0</v>
      </c>
      <c r="D12" s="20" t="s">
        <v>101</v>
      </c>
      <c r="E12" s="17">
        <v>34</v>
      </c>
      <c r="F12" s="20" t="s">
        <v>190</v>
      </c>
      <c r="G12" s="17">
        <v>70</v>
      </c>
      <c r="H12" s="20" t="s">
        <v>1342</v>
      </c>
      <c r="I12" s="17">
        <v>45</v>
      </c>
      <c r="J12" s="20" t="s">
        <v>1306</v>
      </c>
      <c r="K12" s="17">
        <v>45</v>
      </c>
      <c r="L12" s="20" t="s">
        <v>1306</v>
      </c>
      <c r="M12" s="17">
        <v>17</v>
      </c>
      <c r="N12" s="20" t="s">
        <v>1343</v>
      </c>
      <c r="O12" s="17">
        <v>211</v>
      </c>
    </row>
    <row r="13" spans="2:15" x14ac:dyDescent="0.2">
      <c r="B13" s="16" t="s">
        <v>283</v>
      </c>
      <c r="C13" s="17">
        <v>22</v>
      </c>
      <c r="D13" s="20" t="s">
        <v>246</v>
      </c>
      <c r="E13" s="17">
        <v>79</v>
      </c>
      <c r="F13" s="20" t="s">
        <v>413</v>
      </c>
      <c r="G13" s="17">
        <v>135</v>
      </c>
      <c r="H13" s="20" t="s">
        <v>1344</v>
      </c>
      <c r="I13" s="17">
        <v>131</v>
      </c>
      <c r="J13" s="20" t="s">
        <v>144</v>
      </c>
      <c r="K13" s="17">
        <v>102</v>
      </c>
      <c r="L13" s="20" t="s">
        <v>225</v>
      </c>
      <c r="M13" s="17">
        <v>19</v>
      </c>
      <c r="N13" s="20" t="s">
        <v>1245</v>
      </c>
      <c r="O13" s="17">
        <v>488</v>
      </c>
    </row>
    <row r="14" spans="2:15" x14ac:dyDescent="0.2">
      <c r="B14" s="16" t="s">
        <v>284</v>
      </c>
      <c r="C14" s="17">
        <v>6</v>
      </c>
      <c r="D14" s="20" t="s">
        <v>237</v>
      </c>
      <c r="E14" s="17">
        <v>40</v>
      </c>
      <c r="F14" s="20" t="s">
        <v>1345</v>
      </c>
      <c r="G14" s="17">
        <v>91</v>
      </c>
      <c r="H14" s="20" t="s">
        <v>1346</v>
      </c>
      <c r="I14" s="17">
        <v>53</v>
      </c>
      <c r="J14" s="20" t="s">
        <v>300</v>
      </c>
      <c r="K14" s="17">
        <v>31</v>
      </c>
      <c r="L14" s="20" t="s">
        <v>533</v>
      </c>
      <c r="M14" s="17">
        <v>18</v>
      </c>
      <c r="N14" s="20" t="s">
        <v>233</v>
      </c>
      <c r="O14" s="17">
        <v>239</v>
      </c>
    </row>
    <row r="15" spans="2:15" x14ac:dyDescent="0.2">
      <c r="B15" s="16" t="s">
        <v>285</v>
      </c>
      <c r="C15" s="17">
        <v>6</v>
      </c>
      <c r="D15" s="20" t="s">
        <v>176</v>
      </c>
      <c r="E15" s="17">
        <v>16</v>
      </c>
      <c r="F15" s="20" t="s">
        <v>1347</v>
      </c>
      <c r="G15" s="17">
        <v>18</v>
      </c>
      <c r="H15" s="20" t="s">
        <v>307</v>
      </c>
      <c r="I15" s="17">
        <v>39</v>
      </c>
      <c r="J15" s="20" t="s">
        <v>1348</v>
      </c>
      <c r="K15" s="17">
        <v>34</v>
      </c>
      <c r="L15" s="20" t="s">
        <v>185</v>
      </c>
      <c r="M15" s="17">
        <v>18</v>
      </c>
      <c r="N15" s="20" t="s">
        <v>307</v>
      </c>
      <c r="O15" s="17">
        <v>131</v>
      </c>
    </row>
    <row r="16" spans="2:15" x14ac:dyDescent="0.2">
      <c r="B16" s="16" t="s">
        <v>286</v>
      </c>
      <c r="C16" s="17">
        <v>7</v>
      </c>
      <c r="D16" s="20" t="s">
        <v>1349</v>
      </c>
      <c r="E16" s="17">
        <v>26</v>
      </c>
      <c r="F16" s="20" t="s">
        <v>1350</v>
      </c>
      <c r="G16" s="17">
        <v>58</v>
      </c>
      <c r="H16" s="20" t="s">
        <v>1306</v>
      </c>
      <c r="I16" s="17">
        <v>89</v>
      </c>
      <c r="J16" s="20" t="s">
        <v>93</v>
      </c>
      <c r="K16" s="17">
        <v>71</v>
      </c>
      <c r="L16" s="20" t="s">
        <v>535</v>
      </c>
      <c r="M16" s="17">
        <v>21</v>
      </c>
      <c r="N16" s="20" t="s">
        <v>122</v>
      </c>
      <c r="O16" s="17">
        <v>272</v>
      </c>
    </row>
    <row r="17" spans="2:15" x14ac:dyDescent="0.2">
      <c r="B17" s="16" t="s">
        <v>287</v>
      </c>
      <c r="C17" s="17">
        <v>0</v>
      </c>
      <c r="D17" s="20" t="s">
        <v>101</v>
      </c>
      <c r="E17" s="17">
        <v>23</v>
      </c>
      <c r="F17" s="20" t="s">
        <v>254</v>
      </c>
      <c r="G17" s="17">
        <v>44</v>
      </c>
      <c r="H17" s="20" t="s">
        <v>107</v>
      </c>
      <c r="I17" s="17">
        <v>48</v>
      </c>
      <c r="J17" s="20" t="s">
        <v>179</v>
      </c>
      <c r="K17" s="17">
        <v>35</v>
      </c>
      <c r="L17" s="20" t="s">
        <v>1351</v>
      </c>
      <c r="M17" s="17">
        <v>12</v>
      </c>
      <c r="N17" s="20" t="s">
        <v>498</v>
      </c>
      <c r="O17" s="17">
        <v>162</v>
      </c>
    </row>
    <row r="18" spans="2:15" x14ac:dyDescent="0.2">
      <c r="B18" s="21" t="s">
        <v>1332</v>
      </c>
      <c r="C18" s="26">
        <v>186</v>
      </c>
      <c r="D18" s="22" t="s">
        <v>1288</v>
      </c>
      <c r="E18" s="26">
        <v>665</v>
      </c>
      <c r="F18" s="22" t="s">
        <v>543</v>
      </c>
      <c r="G18" s="26">
        <v>998</v>
      </c>
      <c r="H18" s="22" t="s">
        <v>1352</v>
      </c>
      <c r="I18" s="26">
        <v>1006</v>
      </c>
      <c r="J18" s="22" t="s">
        <v>183</v>
      </c>
      <c r="K18" s="26">
        <v>629</v>
      </c>
      <c r="L18" s="22" t="s">
        <v>1353</v>
      </c>
      <c r="M18" s="26">
        <v>195</v>
      </c>
      <c r="N18" s="22" t="s">
        <v>1237</v>
      </c>
      <c r="O18" s="26">
        <v>3679</v>
      </c>
    </row>
    <row r="19" spans="2:15" x14ac:dyDescent="0.2">
      <c r="B19" s="18" t="s">
        <v>355</v>
      </c>
      <c r="C19" s="19">
        <v>146</v>
      </c>
      <c r="D19" s="27" t="s">
        <v>534</v>
      </c>
      <c r="E19" s="19">
        <v>776</v>
      </c>
      <c r="F19" s="27" t="s">
        <v>536</v>
      </c>
      <c r="G19" s="19">
        <v>1156</v>
      </c>
      <c r="H19" s="27" t="s">
        <v>538</v>
      </c>
      <c r="I19" s="19">
        <v>1048</v>
      </c>
      <c r="J19" s="27" t="s">
        <v>541</v>
      </c>
      <c r="K19" s="19">
        <v>461</v>
      </c>
      <c r="L19" s="27" t="s">
        <v>544</v>
      </c>
      <c r="M19" s="19">
        <v>228</v>
      </c>
      <c r="N19" s="27" t="s">
        <v>240</v>
      </c>
      <c r="O19" s="19">
        <v>3815</v>
      </c>
    </row>
    <row r="21" spans="2:15" ht="23.25" customHeight="1" x14ac:dyDescent="0.2">
      <c r="B21" s="78" t="s">
        <v>1161</v>
      </c>
      <c r="C21" s="73"/>
      <c r="D21" s="73"/>
      <c r="E21" s="73"/>
      <c r="F21" s="73"/>
      <c r="G21" s="73"/>
      <c r="H21" s="73"/>
      <c r="I21" s="73"/>
      <c r="J21" s="73"/>
      <c r="K21" s="73"/>
      <c r="L21" s="73"/>
      <c r="M21" s="73"/>
      <c r="N21" s="73"/>
      <c r="O21" s="73"/>
    </row>
  </sheetData>
  <mergeCells count="10">
    <mergeCell ref="B21:O21"/>
    <mergeCell ref="B4:B6"/>
    <mergeCell ref="C4:N4"/>
    <mergeCell ref="O4:O6"/>
    <mergeCell ref="C5:D5"/>
    <mergeCell ref="E5:F5"/>
    <mergeCell ref="G5:H5"/>
    <mergeCell ref="I5:J5"/>
    <mergeCell ref="K5:L5"/>
    <mergeCell ref="M5:N5"/>
  </mergeCells>
  <pageMargins left="0.7" right="0.7" top="0.75" bottom="0.75" header="0.3" footer="0.3"/>
  <pageSetup paperSize="9" scale="50" fitToWidth="0" fitToHeight="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6D4FF"/>
  </sheetPr>
  <dimension ref="B1:P68"/>
  <sheetViews>
    <sheetView showGridLines="0" zoomScaleNormal="100" workbookViewId="0">
      <pane ySplit="6" topLeftCell="A7" activePane="bottomLeft" state="frozen"/>
      <selection pane="bottomLeft"/>
    </sheetView>
  </sheetViews>
  <sheetFormatPr baseColWidth="10" defaultRowHeight="12.75" x14ac:dyDescent="0.2"/>
  <cols>
    <col min="1" max="1" width="2.5703125" customWidth="1"/>
    <col min="2" max="2" width="6.7109375" customWidth="1"/>
    <col min="3" max="5" width="20.140625" customWidth="1"/>
    <col min="6" max="6" width="9" customWidth="1"/>
    <col min="7" max="7" width="7.5703125" customWidth="1"/>
    <col min="8" max="8" width="8.7109375" customWidth="1"/>
    <col min="9" max="15" width="7.140625" customWidth="1"/>
  </cols>
  <sheetData>
    <row r="1" spans="2:15" ht="18" x14ac:dyDescent="0.25">
      <c r="B1" s="31" t="s">
        <v>1355</v>
      </c>
    </row>
    <row r="4" spans="2:15" x14ac:dyDescent="0.2">
      <c r="B4" s="75" t="s">
        <v>11</v>
      </c>
      <c r="C4" s="75" t="s">
        <v>548</v>
      </c>
      <c r="D4" s="75" t="s">
        <v>548</v>
      </c>
      <c r="E4" s="75" t="s">
        <v>548</v>
      </c>
      <c r="F4" s="75" t="s">
        <v>549</v>
      </c>
      <c r="G4" s="75" t="s">
        <v>550</v>
      </c>
      <c r="H4" s="75" t="s">
        <v>551</v>
      </c>
      <c r="I4" s="75" t="s">
        <v>552</v>
      </c>
      <c r="J4" s="75" t="s">
        <v>552</v>
      </c>
      <c r="K4" s="75" t="s">
        <v>552</v>
      </c>
      <c r="L4" s="75" t="s">
        <v>552</v>
      </c>
      <c r="M4" s="75" t="s">
        <v>552</v>
      </c>
      <c r="N4" s="75" t="s">
        <v>552</v>
      </c>
      <c r="O4" s="75" t="s">
        <v>552</v>
      </c>
    </row>
    <row r="5" spans="2:15" x14ac:dyDescent="0.2">
      <c r="B5" s="75" t="s">
        <v>11</v>
      </c>
      <c r="C5" s="77" t="s">
        <v>258</v>
      </c>
      <c r="D5" s="79" t="s">
        <v>1450</v>
      </c>
      <c r="E5" s="75" t="s">
        <v>553</v>
      </c>
      <c r="F5" s="75" t="s">
        <v>549</v>
      </c>
      <c r="G5" s="75" t="s">
        <v>550</v>
      </c>
      <c r="H5" s="75" t="s">
        <v>551</v>
      </c>
      <c r="I5" s="77">
        <v>1</v>
      </c>
      <c r="J5" s="77">
        <v>2</v>
      </c>
      <c r="K5" s="77">
        <v>3</v>
      </c>
      <c r="L5" s="77">
        <v>4</v>
      </c>
      <c r="M5" s="77">
        <v>5</v>
      </c>
      <c r="N5" s="77" t="s">
        <v>532</v>
      </c>
      <c r="O5" s="77" t="s">
        <v>258</v>
      </c>
    </row>
    <row r="6" spans="2:15" x14ac:dyDescent="0.2">
      <c r="B6" s="75" t="s">
        <v>11</v>
      </c>
      <c r="C6" s="77" t="s">
        <v>258</v>
      </c>
      <c r="D6" s="15" t="s">
        <v>365</v>
      </c>
      <c r="E6" s="15" t="s">
        <v>366</v>
      </c>
      <c r="F6" s="75" t="s">
        <v>549</v>
      </c>
      <c r="G6" s="75" t="s">
        <v>550</v>
      </c>
      <c r="H6" s="75" t="s">
        <v>551</v>
      </c>
      <c r="I6" s="77">
        <v>1</v>
      </c>
      <c r="J6" s="77">
        <v>2</v>
      </c>
      <c r="K6" s="77">
        <v>3</v>
      </c>
      <c r="L6" s="77">
        <v>4</v>
      </c>
      <c r="M6" s="77">
        <v>5</v>
      </c>
      <c r="N6" s="77" t="s">
        <v>532</v>
      </c>
      <c r="O6" s="77" t="s">
        <v>258</v>
      </c>
    </row>
    <row r="7" spans="2:15" x14ac:dyDescent="0.2">
      <c r="B7" s="62">
        <v>1971</v>
      </c>
      <c r="C7" s="17">
        <v>4143</v>
      </c>
      <c r="D7" s="17">
        <v>1116</v>
      </c>
      <c r="E7" s="66" t="s">
        <v>1453</v>
      </c>
      <c r="F7" s="17">
        <v>123</v>
      </c>
      <c r="G7" s="17">
        <v>197</v>
      </c>
      <c r="H7" s="17">
        <v>-74</v>
      </c>
      <c r="I7" s="17" t="s">
        <v>558</v>
      </c>
      <c r="J7" s="17" t="s">
        <v>558</v>
      </c>
      <c r="K7" s="17" t="s">
        <v>558</v>
      </c>
      <c r="L7" s="17" t="s">
        <v>558</v>
      </c>
      <c r="M7" s="17" t="s">
        <v>558</v>
      </c>
      <c r="N7" s="17" t="s">
        <v>558</v>
      </c>
      <c r="O7" s="17">
        <v>4069</v>
      </c>
    </row>
    <row r="8" spans="2:15" x14ac:dyDescent="0.2">
      <c r="B8" s="62">
        <v>1972</v>
      </c>
      <c r="C8" s="17">
        <v>4914</v>
      </c>
      <c r="D8" s="17">
        <v>1275</v>
      </c>
      <c r="E8" s="66" t="s">
        <v>1454</v>
      </c>
      <c r="F8" s="17">
        <v>92</v>
      </c>
      <c r="G8" s="17">
        <v>119</v>
      </c>
      <c r="H8" s="17">
        <v>-27</v>
      </c>
      <c r="I8" s="17" t="s">
        <v>558</v>
      </c>
      <c r="J8" s="17" t="s">
        <v>558</v>
      </c>
      <c r="K8" s="17" t="s">
        <v>558</v>
      </c>
      <c r="L8" s="17" t="s">
        <v>558</v>
      </c>
      <c r="M8" s="17" t="s">
        <v>558</v>
      </c>
      <c r="N8" s="17" t="s">
        <v>558</v>
      </c>
      <c r="O8" s="17">
        <v>4887</v>
      </c>
    </row>
    <row r="9" spans="2:15" x14ac:dyDescent="0.2">
      <c r="B9" s="62">
        <v>1973</v>
      </c>
      <c r="C9" s="17">
        <v>6342</v>
      </c>
      <c r="D9" s="17">
        <v>1428</v>
      </c>
      <c r="E9" s="66" t="s">
        <v>1455</v>
      </c>
      <c r="F9" s="17">
        <v>113</v>
      </c>
      <c r="G9" s="17">
        <v>160</v>
      </c>
      <c r="H9" s="17">
        <v>-47</v>
      </c>
      <c r="I9" s="17" t="s">
        <v>558</v>
      </c>
      <c r="J9" s="17" t="s">
        <v>558</v>
      </c>
      <c r="K9" s="17" t="s">
        <v>558</v>
      </c>
      <c r="L9" s="17" t="s">
        <v>558</v>
      </c>
      <c r="M9" s="17" t="s">
        <v>558</v>
      </c>
      <c r="N9" s="17" t="s">
        <v>558</v>
      </c>
      <c r="O9" s="17">
        <v>6295</v>
      </c>
    </row>
    <row r="10" spans="2:15" x14ac:dyDescent="0.2">
      <c r="B10" s="62">
        <v>1974</v>
      </c>
      <c r="C10" s="17">
        <v>6520</v>
      </c>
      <c r="D10" s="17">
        <v>1380</v>
      </c>
      <c r="E10" s="66" t="s">
        <v>1456</v>
      </c>
      <c r="F10" s="17">
        <v>196</v>
      </c>
      <c r="G10" s="17">
        <v>122</v>
      </c>
      <c r="H10" s="17">
        <v>74</v>
      </c>
      <c r="I10" s="17" t="s">
        <v>558</v>
      </c>
      <c r="J10" s="17" t="s">
        <v>558</v>
      </c>
      <c r="K10" s="17" t="s">
        <v>558</v>
      </c>
      <c r="L10" s="17" t="s">
        <v>558</v>
      </c>
      <c r="M10" s="17" t="s">
        <v>558</v>
      </c>
      <c r="N10" s="17" t="s">
        <v>558</v>
      </c>
      <c r="O10" s="17">
        <v>6594</v>
      </c>
    </row>
    <row r="11" spans="2:15" x14ac:dyDescent="0.2">
      <c r="B11" s="62">
        <v>1975</v>
      </c>
      <c r="C11" s="17">
        <v>2715</v>
      </c>
      <c r="D11" s="17">
        <v>889</v>
      </c>
      <c r="E11" s="66" t="s">
        <v>1457</v>
      </c>
      <c r="F11" s="17">
        <v>124</v>
      </c>
      <c r="G11" s="17">
        <v>150</v>
      </c>
      <c r="H11" s="17">
        <v>-26</v>
      </c>
      <c r="I11" s="17" t="s">
        <v>558</v>
      </c>
      <c r="J11" s="17" t="s">
        <v>558</v>
      </c>
      <c r="K11" s="17" t="s">
        <v>558</v>
      </c>
      <c r="L11" s="17" t="s">
        <v>558</v>
      </c>
      <c r="M11" s="17" t="s">
        <v>558</v>
      </c>
      <c r="N11" s="17" t="s">
        <v>558</v>
      </c>
      <c r="O11" s="17">
        <v>2689</v>
      </c>
    </row>
    <row r="12" spans="2:15" x14ac:dyDescent="0.2">
      <c r="B12" s="62">
        <v>1976</v>
      </c>
      <c r="C12" s="17">
        <v>2221</v>
      </c>
      <c r="D12" s="17">
        <v>707</v>
      </c>
      <c r="E12" s="66" t="s">
        <v>1458</v>
      </c>
      <c r="F12" s="17">
        <v>203</v>
      </c>
      <c r="G12" s="17">
        <v>130</v>
      </c>
      <c r="H12" s="17">
        <v>73</v>
      </c>
      <c r="I12" s="17" t="s">
        <v>558</v>
      </c>
      <c r="J12" s="17" t="s">
        <v>558</v>
      </c>
      <c r="K12" s="17" t="s">
        <v>558</v>
      </c>
      <c r="L12" s="17" t="s">
        <v>558</v>
      </c>
      <c r="M12" s="17" t="s">
        <v>558</v>
      </c>
      <c r="N12" s="17" t="s">
        <v>558</v>
      </c>
      <c r="O12" s="17">
        <v>2294</v>
      </c>
    </row>
    <row r="13" spans="2:15" x14ac:dyDescent="0.2">
      <c r="B13" s="62">
        <v>1977</v>
      </c>
      <c r="C13" s="17">
        <v>2184</v>
      </c>
      <c r="D13" s="17">
        <v>1112</v>
      </c>
      <c r="E13" s="66" t="s">
        <v>1459</v>
      </c>
      <c r="F13" s="17">
        <v>113</v>
      </c>
      <c r="G13" s="17">
        <v>126</v>
      </c>
      <c r="H13" s="17">
        <v>-13</v>
      </c>
      <c r="I13" s="17">
        <v>80</v>
      </c>
      <c r="J13" s="17">
        <v>186</v>
      </c>
      <c r="K13" s="17">
        <v>263</v>
      </c>
      <c r="L13" s="17">
        <v>567</v>
      </c>
      <c r="M13" s="17">
        <v>694</v>
      </c>
      <c r="N13" s="17">
        <v>381</v>
      </c>
      <c r="O13" s="17">
        <v>2171</v>
      </c>
    </row>
    <row r="14" spans="2:15" x14ac:dyDescent="0.2">
      <c r="B14" s="62">
        <v>1978</v>
      </c>
      <c r="C14" s="17">
        <v>2541</v>
      </c>
      <c r="D14" s="17">
        <v>1408</v>
      </c>
      <c r="E14" s="66" t="s">
        <v>1460</v>
      </c>
      <c r="F14" s="17">
        <v>146</v>
      </c>
      <c r="G14" s="17">
        <v>136</v>
      </c>
      <c r="H14" s="17">
        <v>10</v>
      </c>
      <c r="I14" s="17">
        <v>272</v>
      </c>
      <c r="J14" s="17">
        <v>249</v>
      </c>
      <c r="K14" s="17">
        <v>147</v>
      </c>
      <c r="L14" s="17">
        <v>611</v>
      </c>
      <c r="M14" s="17">
        <v>854</v>
      </c>
      <c r="N14" s="17">
        <v>418</v>
      </c>
      <c r="O14" s="17">
        <v>2551</v>
      </c>
    </row>
    <row r="15" spans="2:15" x14ac:dyDescent="0.2">
      <c r="B15" s="62">
        <v>1979</v>
      </c>
      <c r="C15" s="17">
        <v>2761</v>
      </c>
      <c r="D15" s="17">
        <v>1630</v>
      </c>
      <c r="E15" s="66" t="s">
        <v>1461</v>
      </c>
      <c r="F15" s="17">
        <v>112</v>
      </c>
      <c r="G15" s="17">
        <v>136</v>
      </c>
      <c r="H15" s="17">
        <v>-24</v>
      </c>
      <c r="I15" s="17">
        <v>156</v>
      </c>
      <c r="J15" s="17">
        <v>215</v>
      </c>
      <c r="K15" s="17">
        <v>250</v>
      </c>
      <c r="L15" s="17">
        <v>587</v>
      </c>
      <c r="M15" s="17">
        <v>1023</v>
      </c>
      <c r="N15" s="17">
        <v>506</v>
      </c>
      <c r="O15" s="17">
        <v>2737</v>
      </c>
    </row>
    <row r="16" spans="2:15" x14ac:dyDescent="0.2">
      <c r="B16" s="62">
        <v>1980</v>
      </c>
      <c r="C16" s="17">
        <v>3183</v>
      </c>
      <c r="D16" s="17">
        <v>2025</v>
      </c>
      <c r="E16" s="66" t="s">
        <v>1462</v>
      </c>
      <c r="F16" s="17">
        <v>122</v>
      </c>
      <c r="G16" s="17">
        <v>121</v>
      </c>
      <c r="H16" s="17">
        <v>1</v>
      </c>
      <c r="I16" s="17">
        <v>112</v>
      </c>
      <c r="J16" s="17">
        <v>184</v>
      </c>
      <c r="K16" s="17">
        <v>312</v>
      </c>
      <c r="L16" s="17">
        <v>637</v>
      </c>
      <c r="M16" s="17">
        <v>1348</v>
      </c>
      <c r="N16" s="17">
        <v>591</v>
      </c>
      <c r="O16" s="17">
        <v>3184</v>
      </c>
    </row>
    <row r="17" spans="2:15" x14ac:dyDescent="0.2">
      <c r="B17" s="62">
        <v>1981</v>
      </c>
      <c r="C17" s="17">
        <v>3244</v>
      </c>
      <c r="D17" s="17">
        <v>1605</v>
      </c>
      <c r="E17" s="66" t="s">
        <v>1463</v>
      </c>
      <c r="F17" s="17">
        <v>161</v>
      </c>
      <c r="G17" s="17">
        <v>116</v>
      </c>
      <c r="H17" s="17">
        <v>45</v>
      </c>
      <c r="I17" s="17">
        <v>119</v>
      </c>
      <c r="J17" s="17">
        <v>297</v>
      </c>
      <c r="K17" s="17">
        <v>430</v>
      </c>
      <c r="L17" s="17">
        <v>835</v>
      </c>
      <c r="M17" s="17">
        <v>1194</v>
      </c>
      <c r="N17" s="17">
        <v>414</v>
      </c>
      <c r="O17" s="17">
        <v>3289</v>
      </c>
    </row>
    <row r="18" spans="2:15" x14ac:dyDescent="0.2">
      <c r="B18" s="62">
        <v>1982</v>
      </c>
      <c r="C18" s="17">
        <v>3301</v>
      </c>
      <c r="D18" s="17">
        <v>1372</v>
      </c>
      <c r="E18" s="66" t="s">
        <v>1464</v>
      </c>
      <c r="F18" s="17">
        <v>202</v>
      </c>
      <c r="G18" s="17">
        <v>107</v>
      </c>
      <c r="H18" s="17">
        <v>95</v>
      </c>
      <c r="I18" s="17">
        <v>106</v>
      </c>
      <c r="J18" s="17">
        <v>313</v>
      </c>
      <c r="K18" s="17">
        <v>456</v>
      </c>
      <c r="L18" s="17">
        <v>1027</v>
      </c>
      <c r="M18" s="17">
        <v>1114</v>
      </c>
      <c r="N18" s="17">
        <v>380</v>
      </c>
      <c r="O18" s="17">
        <v>3396</v>
      </c>
    </row>
    <row r="19" spans="2:15" x14ac:dyDescent="0.2">
      <c r="B19" s="62">
        <v>1983</v>
      </c>
      <c r="C19" s="17">
        <v>3516</v>
      </c>
      <c r="D19" s="17">
        <v>1261</v>
      </c>
      <c r="E19" s="66" t="s">
        <v>1465</v>
      </c>
      <c r="F19" s="17">
        <v>259</v>
      </c>
      <c r="G19" s="17">
        <v>148</v>
      </c>
      <c r="H19" s="17">
        <v>111</v>
      </c>
      <c r="I19" s="17">
        <v>73</v>
      </c>
      <c r="J19" s="17">
        <v>397</v>
      </c>
      <c r="K19" s="17">
        <v>614</v>
      </c>
      <c r="L19" s="17">
        <v>1042</v>
      </c>
      <c r="M19" s="17">
        <v>1147</v>
      </c>
      <c r="N19" s="17">
        <v>354</v>
      </c>
      <c r="O19" s="17">
        <v>3627</v>
      </c>
    </row>
    <row r="20" spans="2:15" x14ac:dyDescent="0.2">
      <c r="B20" s="62">
        <v>1984</v>
      </c>
      <c r="C20" s="17">
        <v>4019</v>
      </c>
      <c r="D20" s="17">
        <v>1470</v>
      </c>
      <c r="E20" s="66" t="s">
        <v>1466</v>
      </c>
      <c r="F20" s="17">
        <v>220</v>
      </c>
      <c r="G20" s="17">
        <v>105</v>
      </c>
      <c r="H20" s="17">
        <v>115</v>
      </c>
      <c r="I20" s="17">
        <v>168</v>
      </c>
      <c r="J20" s="17">
        <v>406</v>
      </c>
      <c r="K20" s="17">
        <v>678</v>
      </c>
      <c r="L20" s="17">
        <v>1281</v>
      </c>
      <c r="M20" s="17">
        <v>1207</v>
      </c>
      <c r="N20" s="17">
        <v>394</v>
      </c>
      <c r="O20" s="17">
        <v>4134</v>
      </c>
    </row>
    <row r="21" spans="2:15" x14ac:dyDescent="0.2">
      <c r="B21" s="62">
        <v>1985</v>
      </c>
      <c r="C21" s="17">
        <v>3725</v>
      </c>
      <c r="D21" s="17">
        <v>1547</v>
      </c>
      <c r="E21" s="66" t="s">
        <v>1467</v>
      </c>
      <c r="F21" s="17">
        <v>228</v>
      </c>
      <c r="G21" s="17">
        <v>80</v>
      </c>
      <c r="H21" s="17">
        <v>148</v>
      </c>
      <c r="I21" s="17">
        <v>157</v>
      </c>
      <c r="J21" s="17">
        <v>307</v>
      </c>
      <c r="K21" s="17">
        <v>689</v>
      </c>
      <c r="L21" s="17">
        <v>1173</v>
      </c>
      <c r="M21" s="17">
        <v>1111</v>
      </c>
      <c r="N21" s="17">
        <v>436</v>
      </c>
      <c r="O21" s="17">
        <v>3873</v>
      </c>
    </row>
    <row r="22" spans="2:15" x14ac:dyDescent="0.2">
      <c r="B22" s="62">
        <v>1986</v>
      </c>
      <c r="C22" s="17">
        <v>3785</v>
      </c>
      <c r="D22" s="17">
        <v>1578</v>
      </c>
      <c r="E22" s="66" t="s">
        <v>1468</v>
      </c>
      <c r="F22" s="17">
        <v>238</v>
      </c>
      <c r="G22" s="17">
        <v>96</v>
      </c>
      <c r="H22" s="17">
        <v>142</v>
      </c>
      <c r="I22" s="17">
        <v>150</v>
      </c>
      <c r="J22" s="17">
        <v>344</v>
      </c>
      <c r="K22" s="17">
        <v>600</v>
      </c>
      <c r="L22" s="17">
        <v>1105</v>
      </c>
      <c r="M22" s="17">
        <v>1189</v>
      </c>
      <c r="N22" s="17">
        <v>539</v>
      </c>
      <c r="O22" s="17">
        <v>3927</v>
      </c>
    </row>
    <row r="23" spans="2:15" x14ac:dyDescent="0.2">
      <c r="B23" s="62">
        <v>1987</v>
      </c>
      <c r="C23" s="17">
        <v>3953</v>
      </c>
      <c r="D23" s="17">
        <v>1484</v>
      </c>
      <c r="E23" s="66" t="s">
        <v>1469</v>
      </c>
      <c r="F23" s="17">
        <v>178</v>
      </c>
      <c r="G23" s="17">
        <v>106</v>
      </c>
      <c r="H23" s="17">
        <v>72</v>
      </c>
      <c r="I23" s="17">
        <v>92</v>
      </c>
      <c r="J23" s="17">
        <v>340</v>
      </c>
      <c r="K23" s="17">
        <v>697</v>
      </c>
      <c r="L23" s="17">
        <v>1224</v>
      </c>
      <c r="M23" s="17">
        <v>1160</v>
      </c>
      <c r="N23" s="17">
        <v>512</v>
      </c>
      <c r="O23" s="17">
        <v>4025</v>
      </c>
    </row>
    <row r="24" spans="2:15" x14ac:dyDescent="0.2">
      <c r="B24" s="62">
        <v>1988</v>
      </c>
      <c r="C24" s="17">
        <v>3612</v>
      </c>
      <c r="D24" s="17">
        <v>1612</v>
      </c>
      <c r="E24" s="66" t="s">
        <v>1470</v>
      </c>
      <c r="F24" s="17">
        <v>253</v>
      </c>
      <c r="G24" s="17">
        <v>142</v>
      </c>
      <c r="H24" s="17">
        <v>111</v>
      </c>
      <c r="I24" s="17">
        <v>109</v>
      </c>
      <c r="J24" s="17">
        <v>261</v>
      </c>
      <c r="K24" s="17">
        <v>671</v>
      </c>
      <c r="L24" s="17">
        <v>1134</v>
      </c>
      <c r="M24" s="17">
        <v>1198</v>
      </c>
      <c r="N24" s="17">
        <v>350</v>
      </c>
      <c r="O24" s="17">
        <v>3723</v>
      </c>
    </row>
    <row r="25" spans="2:15" x14ac:dyDescent="0.2">
      <c r="B25" s="62">
        <v>1989</v>
      </c>
      <c r="C25" s="17">
        <v>3280</v>
      </c>
      <c r="D25" s="17">
        <v>1394</v>
      </c>
      <c r="E25" s="66" t="s">
        <v>1471</v>
      </c>
      <c r="F25" s="17">
        <v>278</v>
      </c>
      <c r="G25" s="17">
        <v>125</v>
      </c>
      <c r="H25" s="17">
        <v>153</v>
      </c>
      <c r="I25" s="17">
        <v>68</v>
      </c>
      <c r="J25" s="17">
        <v>283</v>
      </c>
      <c r="K25" s="17">
        <v>540</v>
      </c>
      <c r="L25" s="17">
        <v>1079</v>
      </c>
      <c r="M25" s="17">
        <v>1098</v>
      </c>
      <c r="N25" s="17">
        <v>365</v>
      </c>
      <c r="O25" s="17">
        <v>3433</v>
      </c>
    </row>
    <row r="26" spans="2:15" x14ac:dyDescent="0.2">
      <c r="B26" s="62">
        <v>1990</v>
      </c>
      <c r="C26" s="17">
        <v>2911</v>
      </c>
      <c r="D26" s="17">
        <v>1338</v>
      </c>
      <c r="E26" s="66" t="s">
        <v>1472</v>
      </c>
      <c r="F26" s="17">
        <v>284</v>
      </c>
      <c r="G26" s="17">
        <v>107</v>
      </c>
      <c r="H26" s="17">
        <v>177</v>
      </c>
      <c r="I26" s="17">
        <v>60</v>
      </c>
      <c r="J26" s="17">
        <v>250</v>
      </c>
      <c r="K26" s="17">
        <v>491</v>
      </c>
      <c r="L26" s="17">
        <v>858</v>
      </c>
      <c r="M26" s="17">
        <v>1039</v>
      </c>
      <c r="N26" s="17">
        <v>390</v>
      </c>
      <c r="O26" s="17">
        <v>3088</v>
      </c>
    </row>
    <row r="27" spans="2:15" x14ac:dyDescent="0.2">
      <c r="B27" s="62">
        <v>1991</v>
      </c>
      <c r="C27" s="17">
        <v>2751</v>
      </c>
      <c r="D27" s="17">
        <v>1070</v>
      </c>
      <c r="E27" s="66" t="s">
        <v>1473</v>
      </c>
      <c r="F27" s="17">
        <v>267</v>
      </c>
      <c r="G27" s="17">
        <v>102</v>
      </c>
      <c r="H27" s="17">
        <v>165</v>
      </c>
      <c r="I27" s="17">
        <v>87</v>
      </c>
      <c r="J27" s="17">
        <v>257</v>
      </c>
      <c r="K27" s="17">
        <v>515</v>
      </c>
      <c r="L27" s="17">
        <v>892</v>
      </c>
      <c r="M27" s="17">
        <v>872</v>
      </c>
      <c r="N27" s="17">
        <v>293</v>
      </c>
      <c r="O27" s="17">
        <v>2916</v>
      </c>
    </row>
    <row r="28" spans="2:15" x14ac:dyDescent="0.2">
      <c r="B28" s="62">
        <v>1992</v>
      </c>
      <c r="C28" s="17">
        <v>2670</v>
      </c>
      <c r="D28" s="17">
        <v>911</v>
      </c>
      <c r="E28" s="66" t="s">
        <v>1474</v>
      </c>
      <c r="F28" s="17">
        <v>316</v>
      </c>
      <c r="G28" s="17">
        <v>81</v>
      </c>
      <c r="H28" s="17">
        <v>235</v>
      </c>
      <c r="I28" s="17">
        <v>85</v>
      </c>
      <c r="J28" s="17">
        <v>332</v>
      </c>
      <c r="K28" s="17">
        <v>544</v>
      </c>
      <c r="L28" s="17">
        <v>917</v>
      </c>
      <c r="M28" s="17">
        <v>714</v>
      </c>
      <c r="N28" s="17">
        <v>313</v>
      </c>
      <c r="O28" s="17">
        <v>2905</v>
      </c>
    </row>
    <row r="29" spans="2:15" x14ac:dyDescent="0.2">
      <c r="B29" s="62">
        <v>1993</v>
      </c>
      <c r="C29" s="17">
        <v>3160</v>
      </c>
      <c r="D29" s="17">
        <v>1017</v>
      </c>
      <c r="E29" s="66" t="s">
        <v>1475</v>
      </c>
      <c r="F29" s="17">
        <v>308</v>
      </c>
      <c r="G29" s="17">
        <v>108</v>
      </c>
      <c r="H29" s="17">
        <v>200</v>
      </c>
      <c r="I29" s="17">
        <v>33</v>
      </c>
      <c r="J29" s="17">
        <v>307</v>
      </c>
      <c r="K29" s="17">
        <v>655</v>
      </c>
      <c r="L29" s="17">
        <v>1263</v>
      </c>
      <c r="M29" s="17">
        <v>862</v>
      </c>
      <c r="N29" s="17">
        <v>240</v>
      </c>
      <c r="O29" s="17">
        <v>3360</v>
      </c>
    </row>
    <row r="30" spans="2:15" x14ac:dyDescent="0.2">
      <c r="B30" s="62" t="s">
        <v>554</v>
      </c>
      <c r="C30" s="17">
        <v>5445</v>
      </c>
      <c r="D30" s="17">
        <v>1636</v>
      </c>
      <c r="E30" s="66" t="s">
        <v>1476</v>
      </c>
      <c r="F30" s="17">
        <v>527</v>
      </c>
      <c r="G30" s="17">
        <v>116</v>
      </c>
      <c r="H30" s="17">
        <v>411</v>
      </c>
      <c r="I30" s="17">
        <v>91</v>
      </c>
      <c r="J30" s="17">
        <v>570</v>
      </c>
      <c r="K30" s="17">
        <v>1212</v>
      </c>
      <c r="L30" s="17">
        <v>2189</v>
      </c>
      <c r="M30" s="17">
        <v>1430</v>
      </c>
      <c r="N30" s="17">
        <v>364</v>
      </c>
      <c r="O30" s="17">
        <v>5856</v>
      </c>
    </row>
    <row r="31" spans="2:15" x14ac:dyDescent="0.2">
      <c r="B31" s="62">
        <v>1995</v>
      </c>
      <c r="C31" s="17">
        <v>4442</v>
      </c>
      <c r="D31" s="17">
        <v>1679</v>
      </c>
      <c r="E31" s="66" t="s">
        <v>1477</v>
      </c>
      <c r="F31" s="17">
        <v>340</v>
      </c>
      <c r="G31" s="17">
        <v>95</v>
      </c>
      <c r="H31" s="17">
        <v>245</v>
      </c>
      <c r="I31" s="17">
        <v>95</v>
      </c>
      <c r="J31" s="17">
        <v>419</v>
      </c>
      <c r="K31" s="17">
        <v>925</v>
      </c>
      <c r="L31" s="17">
        <v>1673</v>
      </c>
      <c r="M31" s="17">
        <v>1237</v>
      </c>
      <c r="N31" s="17">
        <v>338</v>
      </c>
      <c r="O31" s="17">
        <v>4687</v>
      </c>
    </row>
    <row r="32" spans="2:15" x14ac:dyDescent="0.2">
      <c r="B32" s="62">
        <v>1996</v>
      </c>
      <c r="C32" s="17">
        <v>3957</v>
      </c>
      <c r="D32" s="17">
        <v>1547</v>
      </c>
      <c r="E32" s="66" t="s">
        <v>1478</v>
      </c>
      <c r="F32" s="17">
        <v>242</v>
      </c>
      <c r="G32" s="17">
        <v>68</v>
      </c>
      <c r="H32" s="17">
        <v>174</v>
      </c>
      <c r="I32" s="17">
        <v>44</v>
      </c>
      <c r="J32" s="17">
        <v>355</v>
      </c>
      <c r="K32" s="17">
        <v>771</v>
      </c>
      <c r="L32" s="17">
        <v>1583</v>
      </c>
      <c r="M32" s="17">
        <v>1067</v>
      </c>
      <c r="N32" s="17">
        <v>311</v>
      </c>
      <c r="O32" s="17">
        <v>4131</v>
      </c>
    </row>
    <row r="33" spans="2:15" x14ac:dyDescent="0.2">
      <c r="B33" s="62">
        <v>1997</v>
      </c>
      <c r="C33" s="17">
        <v>3351</v>
      </c>
      <c r="D33" s="17">
        <v>1480</v>
      </c>
      <c r="E33" s="66" t="s">
        <v>1479</v>
      </c>
      <c r="F33" s="17">
        <v>193</v>
      </c>
      <c r="G33" s="17">
        <v>64</v>
      </c>
      <c r="H33" s="17">
        <v>129</v>
      </c>
      <c r="I33" s="17">
        <v>45</v>
      </c>
      <c r="J33" s="17">
        <v>257</v>
      </c>
      <c r="K33" s="17">
        <v>563</v>
      </c>
      <c r="L33" s="17">
        <v>1179</v>
      </c>
      <c r="M33" s="17">
        <v>1103</v>
      </c>
      <c r="N33" s="17">
        <v>333</v>
      </c>
      <c r="O33" s="17">
        <v>3480</v>
      </c>
    </row>
    <row r="34" spans="2:15" x14ac:dyDescent="0.2">
      <c r="B34" s="62">
        <v>1998</v>
      </c>
      <c r="C34" s="17">
        <v>3519</v>
      </c>
      <c r="D34" s="17">
        <v>1687</v>
      </c>
      <c r="E34" s="66" t="s">
        <v>1480</v>
      </c>
      <c r="F34" s="17">
        <v>165</v>
      </c>
      <c r="G34" s="17">
        <v>127</v>
      </c>
      <c r="H34" s="17">
        <v>38</v>
      </c>
      <c r="I34" s="17">
        <v>42</v>
      </c>
      <c r="J34" s="17">
        <v>181</v>
      </c>
      <c r="K34" s="17">
        <v>501</v>
      </c>
      <c r="L34" s="17">
        <v>1227</v>
      </c>
      <c r="M34" s="17">
        <v>1252</v>
      </c>
      <c r="N34" s="17">
        <v>354</v>
      </c>
      <c r="O34" s="17">
        <v>3557</v>
      </c>
    </row>
    <row r="35" spans="2:15" x14ac:dyDescent="0.2">
      <c r="B35" s="62">
        <v>1999</v>
      </c>
      <c r="C35" s="17">
        <v>3187</v>
      </c>
      <c r="D35" s="17">
        <v>1661</v>
      </c>
      <c r="E35" s="66" t="s">
        <v>1481</v>
      </c>
      <c r="F35" s="17">
        <v>196</v>
      </c>
      <c r="G35" s="17">
        <v>69</v>
      </c>
      <c r="H35" s="17">
        <v>127</v>
      </c>
      <c r="I35" s="17">
        <v>36</v>
      </c>
      <c r="J35" s="17">
        <v>93</v>
      </c>
      <c r="K35" s="17">
        <v>463</v>
      </c>
      <c r="L35" s="17">
        <v>919</v>
      </c>
      <c r="M35" s="17">
        <v>1488</v>
      </c>
      <c r="N35" s="17">
        <v>315</v>
      </c>
      <c r="O35" s="17">
        <v>3314</v>
      </c>
    </row>
    <row r="36" spans="2:15" x14ac:dyDescent="0.2">
      <c r="B36" s="62">
        <v>2000</v>
      </c>
      <c r="C36" s="17">
        <v>2832</v>
      </c>
      <c r="D36" s="17">
        <v>1593</v>
      </c>
      <c r="E36" s="20" t="s">
        <v>1451</v>
      </c>
      <c r="F36" s="17">
        <v>131</v>
      </c>
      <c r="G36" s="17">
        <v>98</v>
      </c>
      <c r="H36" s="17">
        <v>33</v>
      </c>
      <c r="I36" s="17">
        <v>14</v>
      </c>
      <c r="J36" s="17">
        <v>82</v>
      </c>
      <c r="K36" s="17">
        <v>302</v>
      </c>
      <c r="L36" s="17">
        <v>782</v>
      </c>
      <c r="M36" s="17">
        <v>1347</v>
      </c>
      <c r="N36" s="17">
        <v>338</v>
      </c>
      <c r="O36" s="17">
        <v>2865</v>
      </c>
    </row>
    <row r="37" spans="2:15" x14ac:dyDescent="0.2">
      <c r="B37" s="62">
        <v>2001</v>
      </c>
      <c r="C37" s="17">
        <v>2491</v>
      </c>
      <c r="D37" s="17">
        <v>1215</v>
      </c>
      <c r="E37" s="66" t="s">
        <v>1482</v>
      </c>
      <c r="F37" s="17">
        <v>90</v>
      </c>
      <c r="G37" s="17">
        <v>92</v>
      </c>
      <c r="H37" s="17">
        <v>-2</v>
      </c>
      <c r="I37" s="17">
        <v>7</v>
      </c>
      <c r="J37" s="17">
        <v>108</v>
      </c>
      <c r="K37" s="17">
        <v>281</v>
      </c>
      <c r="L37" s="17">
        <v>698</v>
      </c>
      <c r="M37" s="17">
        <v>908</v>
      </c>
      <c r="N37" s="17">
        <v>491</v>
      </c>
      <c r="O37" s="17">
        <v>2489</v>
      </c>
    </row>
    <row r="38" spans="2:15" x14ac:dyDescent="0.2">
      <c r="B38" s="62">
        <v>2002</v>
      </c>
      <c r="C38" s="17">
        <v>2698</v>
      </c>
      <c r="D38" s="17">
        <v>1277</v>
      </c>
      <c r="E38" s="66" t="s">
        <v>1483</v>
      </c>
      <c r="F38" s="17">
        <v>130</v>
      </c>
      <c r="G38" s="17">
        <v>95</v>
      </c>
      <c r="H38" s="17">
        <v>35</v>
      </c>
      <c r="I38" s="17">
        <v>22</v>
      </c>
      <c r="J38" s="17">
        <v>57</v>
      </c>
      <c r="K38" s="17">
        <v>367</v>
      </c>
      <c r="L38" s="17">
        <v>898</v>
      </c>
      <c r="M38" s="17">
        <v>980</v>
      </c>
      <c r="N38" s="17">
        <v>409</v>
      </c>
      <c r="O38" s="17">
        <v>2733</v>
      </c>
    </row>
    <row r="39" spans="2:15" x14ac:dyDescent="0.2">
      <c r="B39" s="62">
        <v>2003</v>
      </c>
      <c r="C39" s="17">
        <v>2806</v>
      </c>
      <c r="D39" s="17">
        <v>1234</v>
      </c>
      <c r="E39" s="66" t="s">
        <v>1484</v>
      </c>
      <c r="F39" s="17">
        <v>213</v>
      </c>
      <c r="G39" s="17">
        <v>157</v>
      </c>
      <c r="H39" s="17">
        <v>56</v>
      </c>
      <c r="I39" s="17">
        <v>39</v>
      </c>
      <c r="J39" s="17">
        <v>68</v>
      </c>
      <c r="K39" s="17">
        <v>309</v>
      </c>
      <c r="L39" s="17">
        <v>921</v>
      </c>
      <c r="M39" s="17">
        <v>1137</v>
      </c>
      <c r="N39" s="17">
        <v>388</v>
      </c>
      <c r="O39" s="17">
        <v>2862</v>
      </c>
    </row>
    <row r="40" spans="2:15" x14ac:dyDescent="0.2">
      <c r="B40" s="62">
        <v>2004</v>
      </c>
      <c r="C40" s="17">
        <v>3386</v>
      </c>
      <c r="D40" s="17">
        <v>1458</v>
      </c>
      <c r="E40" s="66" t="s">
        <v>1485</v>
      </c>
      <c r="F40" s="17">
        <v>188</v>
      </c>
      <c r="G40" s="17">
        <v>140</v>
      </c>
      <c r="H40" s="17">
        <v>48</v>
      </c>
      <c r="I40" s="17">
        <v>-18</v>
      </c>
      <c r="J40" s="17">
        <v>141</v>
      </c>
      <c r="K40" s="17">
        <v>409</v>
      </c>
      <c r="L40" s="17">
        <v>1258</v>
      </c>
      <c r="M40" s="17">
        <v>1217</v>
      </c>
      <c r="N40" s="17">
        <v>427</v>
      </c>
      <c r="O40" s="17">
        <v>3434</v>
      </c>
    </row>
    <row r="41" spans="2:15" x14ac:dyDescent="0.2">
      <c r="B41" s="62">
        <v>2005</v>
      </c>
      <c r="C41" s="17">
        <v>3618</v>
      </c>
      <c r="D41" s="17">
        <v>1386</v>
      </c>
      <c r="E41" s="66" t="s">
        <v>1486</v>
      </c>
      <c r="F41" s="17">
        <v>261</v>
      </c>
      <c r="G41" s="17">
        <v>185</v>
      </c>
      <c r="H41" s="17">
        <v>76</v>
      </c>
      <c r="I41" s="17">
        <v>18</v>
      </c>
      <c r="J41" s="17">
        <v>106</v>
      </c>
      <c r="K41" s="17">
        <v>382</v>
      </c>
      <c r="L41" s="17">
        <v>1507</v>
      </c>
      <c r="M41" s="17">
        <v>1287</v>
      </c>
      <c r="N41" s="17">
        <v>394</v>
      </c>
      <c r="O41" s="17">
        <v>3694</v>
      </c>
    </row>
    <row r="42" spans="2:15" x14ac:dyDescent="0.2">
      <c r="B42" s="62">
        <v>2006</v>
      </c>
      <c r="C42" s="17">
        <v>4170</v>
      </c>
      <c r="D42" s="17">
        <v>1360</v>
      </c>
      <c r="E42" s="66" t="s">
        <v>1487</v>
      </c>
      <c r="F42" s="17">
        <v>169</v>
      </c>
      <c r="G42" s="17">
        <v>278</v>
      </c>
      <c r="H42" s="17">
        <v>-109</v>
      </c>
      <c r="I42" s="17">
        <v>17</v>
      </c>
      <c r="J42" s="17">
        <v>107</v>
      </c>
      <c r="K42" s="17">
        <v>493</v>
      </c>
      <c r="L42" s="17">
        <v>1578</v>
      </c>
      <c r="M42" s="17">
        <v>1395</v>
      </c>
      <c r="N42" s="17">
        <v>471</v>
      </c>
      <c r="O42" s="17">
        <v>4061</v>
      </c>
    </row>
    <row r="43" spans="2:15" x14ac:dyDescent="0.2">
      <c r="B43" s="62">
        <v>2007</v>
      </c>
      <c r="C43" s="17">
        <v>3774</v>
      </c>
      <c r="D43" s="17">
        <v>1376</v>
      </c>
      <c r="E43" s="66" t="s">
        <v>1488</v>
      </c>
      <c r="F43" s="17">
        <v>230</v>
      </c>
      <c r="G43" s="17">
        <v>149</v>
      </c>
      <c r="H43" s="17">
        <v>81</v>
      </c>
      <c r="I43" s="17">
        <v>25</v>
      </c>
      <c r="J43" s="17">
        <v>152</v>
      </c>
      <c r="K43" s="17">
        <v>492</v>
      </c>
      <c r="L43" s="17">
        <v>1348</v>
      </c>
      <c r="M43" s="17">
        <v>1385</v>
      </c>
      <c r="N43" s="17">
        <v>453</v>
      </c>
      <c r="O43" s="17">
        <v>3855</v>
      </c>
    </row>
    <row r="44" spans="2:15" x14ac:dyDescent="0.2">
      <c r="B44" s="62">
        <v>2008</v>
      </c>
      <c r="C44" s="17">
        <v>4747</v>
      </c>
      <c r="D44" s="17">
        <v>1176</v>
      </c>
      <c r="E44" s="66" t="s">
        <v>1489</v>
      </c>
      <c r="F44" s="17">
        <v>230</v>
      </c>
      <c r="G44" s="17">
        <v>168</v>
      </c>
      <c r="H44" s="17">
        <v>62</v>
      </c>
      <c r="I44" s="17">
        <v>22</v>
      </c>
      <c r="J44" s="17">
        <v>248</v>
      </c>
      <c r="K44" s="17">
        <v>957</v>
      </c>
      <c r="L44" s="17">
        <v>1924</v>
      </c>
      <c r="M44" s="17">
        <v>1239</v>
      </c>
      <c r="N44" s="17">
        <v>419</v>
      </c>
      <c r="O44" s="17">
        <v>4809</v>
      </c>
    </row>
    <row r="45" spans="2:15" x14ac:dyDescent="0.2">
      <c r="B45" s="62">
        <v>2009</v>
      </c>
      <c r="C45" s="17">
        <v>3900</v>
      </c>
      <c r="D45" s="17">
        <v>1022</v>
      </c>
      <c r="E45" s="66" t="s">
        <v>1490</v>
      </c>
      <c r="F45" s="17">
        <v>143</v>
      </c>
      <c r="G45" s="17">
        <v>179</v>
      </c>
      <c r="H45" s="17">
        <v>-36</v>
      </c>
      <c r="I45" s="17">
        <v>34</v>
      </c>
      <c r="J45" s="17">
        <v>224</v>
      </c>
      <c r="K45" s="17">
        <v>754</v>
      </c>
      <c r="L45" s="17">
        <v>1441</v>
      </c>
      <c r="M45" s="17">
        <v>1013</v>
      </c>
      <c r="N45" s="17">
        <v>398</v>
      </c>
      <c r="O45" s="17">
        <v>3864</v>
      </c>
    </row>
    <row r="46" spans="2:15" x14ac:dyDescent="0.2">
      <c r="B46" s="62" t="s">
        <v>555</v>
      </c>
      <c r="C46" s="17">
        <v>3666</v>
      </c>
      <c r="D46" s="17">
        <v>913</v>
      </c>
      <c r="E46" s="66" t="s">
        <v>1491</v>
      </c>
      <c r="F46" s="17">
        <v>572</v>
      </c>
      <c r="G46" s="17">
        <v>129</v>
      </c>
      <c r="H46" s="17">
        <v>5163</v>
      </c>
      <c r="I46" s="17">
        <v>106</v>
      </c>
      <c r="J46" s="17">
        <v>1514</v>
      </c>
      <c r="K46" s="17">
        <v>2425</v>
      </c>
      <c r="L46" s="17">
        <v>1929</v>
      </c>
      <c r="M46" s="17">
        <v>682</v>
      </c>
      <c r="N46" s="17">
        <v>2665</v>
      </c>
      <c r="O46" s="17">
        <v>9271</v>
      </c>
    </row>
    <row r="47" spans="2:15" x14ac:dyDescent="0.2">
      <c r="B47" s="62">
        <v>2011</v>
      </c>
      <c r="C47" s="17">
        <v>4612</v>
      </c>
      <c r="D47" s="17">
        <v>862</v>
      </c>
      <c r="E47" s="66" t="s">
        <v>1492</v>
      </c>
      <c r="F47" s="17">
        <v>172</v>
      </c>
      <c r="G47" s="17">
        <v>161</v>
      </c>
      <c r="H47" s="17">
        <v>523</v>
      </c>
      <c r="I47" s="17">
        <v>113</v>
      </c>
      <c r="J47" s="17">
        <v>753</v>
      </c>
      <c r="K47" s="17">
        <v>1771</v>
      </c>
      <c r="L47" s="17">
        <v>2685</v>
      </c>
      <c r="M47" s="17">
        <v>1744</v>
      </c>
      <c r="N47" s="17">
        <v>-1920</v>
      </c>
      <c r="O47" s="17">
        <v>5146</v>
      </c>
    </row>
    <row r="48" spans="2:15" x14ac:dyDescent="0.2">
      <c r="B48" s="62" t="s">
        <v>19</v>
      </c>
      <c r="C48" s="17">
        <v>4578</v>
      </c>
      <c r="D48" s="17">
        <v>1115</v>
      </c>
      <c r="E48" s="66" t="s">
        <v>1493</v>
      </c>
      <c r="F48" s="17">
        <v>183</v>
      </c>
      <c r="G48" s="17">
        <v>207</v>
      </c>
      <c r="H48" s="17">
        <v>-447</v>
      </c>
      <c r="I48" s="17">
        <v>134</v>
      </c>
      <c r="J48" s="17">
        <v>488</v>
      </c>
      <c r="K48" s="17">
        <v>921</v>
      </c>
      <c r="L48" s="17">
        <v>1407</v>
      </c>
      <c r="M48" s="17">
        <v>839</v>
      </c>
      <c r="N48" s="17">
        <v>318</v>
      </c>
      <c r="O48" s="17">
        <v>4107</v>
      </c>
    </row>
    <row r="49" spans="2:15" x14ac:dyDescent="0.2">
      <c r="B49" s="62" t="s">
        <v>556</v>
      </c>
      <c r="C49" s="17">
        <v>4316</v>
      </c>
      <c r="D49" s="17">
        <v>987</v>
      </c>
      <c r="E49" s="66" t="s">
        <v>1494</v>
      </c>
      <c r="F49" s="17">
        <v>183</v>
      </c>
      <c r="G49" s="17">
        <v>207</v>
      </c>
      <c r="H49" s="17">
        <v>-185</v>
      </c>
      <c r="I49" s="17">
        <v>134</v>
      </c>
      <c r="J49" s="17">
        <v>488</v>
      </c>
      <c r="K49" s="17">
        <v>921</v>
      </c>
      <c r="L49" s="17">
        <v>1407</v>
      </c>
      <c r="M49" s="17">
        <v>839</v>
      </c>
      <c r="N49" s="17">
        <v>318</v>
      </c>
      <c r="O49" s="17">
        <v>4107</v>
      </c>
    </row>
    <row r="50" spans="2:15" x14ac:dyDescent="0.2">
      <c r="B50" s="62">
        <v>2013</v>
      </c>
      <c r="C50" s="17">
        <v>4307</v>
      </c>
      <c r="D50" s="17">
        <v>841</v>
      </c>
      <c r="E50" s="66" t="s">
        <v>1496</v>
      </c>
      <c r="F50" s="17">
        <v>184</v>
      </c>
      <c r="G50" s="17">
        <v>172</v>
      </c>
      <c r="H50" s="17">
        <v>1099</v>
      </c>
      <c r="I50" s="17">
        <v>168</v>
      </c>
      <c r="J50" s="17">
        <v>842</v>
      </c>
      <c r="K50" s="17">
        <v>1622</v>
      </c>
      <c r="L50" s="17">
        <v>1701</v>
      </c>
      <c r="M50" s="17">
        <v>825</v>
      </c>
      <c r="N50" s="17">
        <v>240</v>
      </c>
      <c r="O50" s="17">
        <v>5418</v>
      </c>
    </row>
    <row r="51" spans="2:15" x14ac:dyDescent="0.2">
      <c r="B51" s="62">
        <v>2014</v>
      </c>
      <c r="C51" s="17">
        <v>4937</v>
      </c>
      <c r="D51" s="17">
        <v>694</v>
      </c>
      <c r="E51" s="66" t="s">
        <v>1497</v>
      </c>
      <c r="F51" s="17">
        <v>204</v>
      </c>
      <c r="G51" s="17">
        <v>160</v>
      </c>
      <c r="H51" s="17">
        <v>148</v>
      </c>
      <c r="I51" s="17">
        <v>185</v>
      </c>
      <c r="J51" s="17">
        <v>751</v>
      </c>
      <c r="K51" s="17">
        <v>1537</v>
      </c>
      <c r="L51" s="17">
        <v>1766</v>
      </c>
      <c r="M51" s="17">
        <v>674</v>
      </c>
      <c r="N51" s="17">
        <v>216</v>
      </c>
      <c r="O51" s="17">
        <v>5129</v>
      </c>
    </row>
    <row r="52" spans="2:15" x14ac:dyDescent="0.2">
      <c r="B52" s="62">
        <v>2015</v>
      </c>
      <c r="C52" s="17">
        <v>4839</v>
      </c>
      <c r="D52" s="17">
        <v>730</v>
      </c>
      <c r="E52" s="66" t="s">
        <v>1498</v>
      </c>
      <c r="F52" s="17">
        <v>506</v>
      </c>
      <c r="G52" s="17">
        <v>248</v>
      </c>
      <c r="H52" s="17">
        <v>41</v>
      </c>
      <c r="I52" s="17">
        <v>299</v>
      </c>
      <c r="J52" s="17">
        <v>932</v>
      </c>
      <c r="K52" s="17">
        <v>1466</v>
      </c>
      <c r="L52" s="17">
        <v>1505</v>
      </c>
      <c r="M52" s="17">
        <v>729</v>
      </c>
      <c r="N52" s="17">
        <v>207</v>
      </c>
      <c r="O52" s="17">
        <v>5138</v>
      </c>
    </row>
    <row r="53" spans="2:15" x14ac:dyDescent="0.2">
      <c r="B53" s="62">
        <v>2016</v>
      </c>
      <c r="C53" s="17">
        <v>5011</v>
      </c>
      <c r="D53" s="17">
        <v>621</v>
      </c>
      <c r="E53" s="66" t="s">
        <v>1499</v>
      </c>
      <c r="F53" s="17">
        <v>502</v>
      </c>
      <c r="G53" s="17">
        <v>153</v>
      </c>
      <c r="H53" s="17">
        <v>611</v>
      </c>
      <c r="I53" s="17">
        <v>369</v>
      </c>
      <c r="J53" s="17">
        <v>1297</v>
      </c>
      <c r="K53" s="17">
        <v>1823</v>
      </c>
      <c r="L53" s="17">
        <v>1621</v>
      </c>
      <c r="M53" s="17">
        <v>616</v>
      </c>
      <c r="N53" s="17">
        <v>245</v>
      </c>
      <c r="O53" s="17">
        <v>5971</v>
      </c>
    </row>
    <row r="54" spans="2:15" x14ac:dyDescent="0.2">
      <c r="B54" s="68" t="s">
        <v>557</v>
      </c>
      <c r="C54" s="17">
        <v>5680</v>
      </c>
      <c r="D54" s="17">
        <v>649</v>
      </c>
      <c r="E54" s="66" t="s">
        <v>1500</v>
      </c>
      <c r="F54" s="17">
        <v>308</v>
      </c>
      <c r="G54" s="17">
        <v>41</v>
      </c>
      <c r="H54" s="17">
        <v>-168</v>
      </c>
      <c r="I54" s="17">
        <v>241</v>
      </c>
      <c r="J54" s="17">
        <v>1272</v>
      </c>
      <c r="K54" s="17">
        <v>1962</v>
      </c>
      <c r="L54" s="17">
        <v>1507</v>
      </c>
      <c r="M54" s="17">
        <v>650</v>
      </c>
      <c r="N54" s="17">
        <v>147</v>
      </c>
      <c r="O54" s="17">
        <v>5779</v>
      </c>
    </row>
    <row r="55" spans="2:15" x14ac:dyDescent="0.2">
      <c r="B55" s="62">
        <v>2018</v>
      </c>
      <c r="C55" s="17">
        <v>5113</v>
      </c>
      <c r="D55" s="17">
        <v>509</v>
      </c>
      <c r="E55" s="66" t="s">
        <v>1501</v>
      </c>
      <c r="F55" s="17">
        <v>376</v>
      </c>
      <c r="G55" s="17">
        <v>224</v>
      </c>
      <c r="H55" s="17">
        <v>241</v>
      </c>
      <c r="I55" s="17">
        <v>247</v>
      </c>
      <c r="J55" s="17">
        <v>1438</v>
      </c>
      <c r="K55" s="17">
        <v>1809</v>
      </c>
      <c r="L55" s="17">
        <v>1457</v>
      </c>
      <c r="M55" s="17">
        <v>418</v>
      </c>
      <c r="N55" s="17">
        <v>137</v>
      </c>
      <c r="O55" s="17">
        <v>5506</v>
      </c>
    </row>
    <row r="56" spans="2:15" x14ac:dyDescent="0.2">
      <c r="B56" s="69" t="s">
        <v>1521</v>
      </c>
      <c r="C56" s="17">
        <v>4775</v>
      </c>
      <c r="D56" s="17">
        <v>629</v>
      </c>
      <c r="E56" s="66" t="s">
        <v>1502</v>
      </c>
      <c r="F56" s="17">
        <v>571</v>
      </c>
      <c r="G56" s="17">
        <v>228</v>
      </c>
      <c r="H56" s="17">
        <v>-120</v>
      </c>
      <c r="I56" s="17">
        <v>212</v>
      </c>
      <c r="J56" s="17">
        <v>1412</v>
      </c>
      <c r="K56" s="17">
        <v>1666</v>
      </c>
      <c r="L56" s="17">
        <v>1113</v>
      </c>
      <c r="M56" s="17">
        <v>440</v>
      </c>
      <c r="N56" s="17">
        <v>155</v>
      </c>
      <c r="O56" s="17">
        <v>4998</v>
      </c>
    </row>
    <row r="57" spans="2:15" x14ac:dyDescent="0.2">
      <c r="B57" s="69">
        <v>2020</v>
      </c>
      <c r="C57" s="17">
        <v>3771</v>
      </c>
      <c r="D57" s="17">
        <v>591</v>
      </c>
      <c r="E57" s="66" t="s">
        <v>1503</v>
      </c>
      <c r="F57" s="17">
        <v>536</v>
      </c>
      <c r="G57" s="17">
        <v>235</v>
      </c>
      <c r="H57" s="17">
        <v>-26</v>
      </c>
      <c r="I57" s="17">
        <v>119</v>
      </c>
      <c r="J57" s="17">
        <v>930</v>
      </c>
      <c r="K57" s="17">
        <v>1378</v>
      </c>
      <c r="L57" s="17">
        <v>1060</v>
      </c>
      <c r="M57" s="17">
        <v>466</v>
      </c>
      <c r="N57" s="17">
        <v>93</v>
      </c>
      <c r="O57" s="17">
        <v>4046</v>
      </c>
    </row>
    <row r="58" spans="2:15" x14ac:dyDescent="0.2">
      <c r="B58" s="62">
        <v>2021</v>
      </c>
      <c r="C58" s="17">
        <v>3815</v>
      </c>
      <c r="D58" s="17">
        <v>538</v>
      </c>
      <c r="E58" s="66" t="s">
        <v>1495</v>
      </c>
      <c r="F58" s="17">
        <v>421</v>
      </c>
      <c r="G58" s="17">
        <v>266</v>
      </c>
      <c r="H58" s="17">
        <v>-287</v>
      </c>
      <c r="I58" s="17">
        <v>189</v>
      </c>
      <c r="J58" s="17">
        <v>908</v>
      </c>
      <c r="K58" s="17">
        <v>1114</v>
      </c>
      <c r="L58" s="17">
        <v>942</v>
      </c>
      <c r="M58" s="17">
        <v>349</v>
      </c>
      <c r="N58" s="17">
        <v>181</v>
      </c>
      <c r="O58" s="17">
        <v>3683</v>
      </c>
    </row>
    <row r="59" spans="2:15" x14ac:dyDescent="0.2">
      <c r="B59" s="62">
        <v>2022</v>
      </c>
      <c r="C59" s="17">
        <v>3679</v>
      </c>
      <c r="D59" s="17">
        <v>600</v>
      </c>
      <c r="E59" s="20" t="s">
        <v>1452</v>
      </c>
      <c r="F59" s="17">
        <v>448</v>
      </c>
      <c r="G59" s="17">
        <v>287</v>
      </c>
      <c r="H59" s="17">
        <v>384</v>
      </c>
      <c r="I59" s="17">
        <v>287</v>
      </c>
      <c r="J59" s="17">
        <v>983</v>
      </c>
      <c r="K59" s="17">
        <v>1231</v>
      </c>
      <c r="L59" s="17">
        <v>1007</v>
      </c>
      <c r="M59" s="17">
        <v>546</v>
      </c>
      <c r="N59" s="17">
        <v>170</v>
      </c>
      <c r="O59" s="17">
        <v>4224</v>
      </c>
    </row>
    <row r="60" spans="2:15" x14ac:dyDescent="0.2">
      <c r="B60" s="63">
        <v>2023</v>
      </c>
      <c r="C60" s="19" t="s">
        <v>269</v>
      </c>
      <c r="D60" s="19" t="s">
        <v>269</v>
      </c>
      <c r="E60" s="27" t="s">
        <v>269</v>
      </c>
      <c r="F60" s="19" t="s">
        <v>269</v>
      </c>
      <c r="G60" s="19" t="s">
        <v>269</v>
      </c>
      <c r="H60" s="19" t="s">
        <v>269</v>
      </c>
      <c r="I60" s="19">
        <v>262</v>
      </c>
      <c r="J60" s="19">
        <v>992</v>
      </c>
      <c r="K60" s="19">
        <v>1091</v>
      </c>
      <c r="L60" s="19">
        <v>1026</v>
      </c>
      <c r="M60" s="19">
        <v>597</v>
      </c>
      <c r="N60" s="19">
        <v>181</v>
      </c>
      <c r="O60" s="19">
        <v>4149</v>
      </c>
    </row>
    <row r="62" spans="2:15" x14ac:dyDescent="0.2">
      <c r="B62" s="72" t="s">
        <v>559</v>
      </c>
      <c r="C62" s="73"/>
      <c r="D62" s="73"/>
      <c r="E62" s="73"/>
      <c r="F62" s="73"/>
      <c r="G62" s="73"/>
      <c r="H62" s="73"/>
      <c r="I62" s="73"/>
      <c r="J62" s="73"/>
      <c r="K62" s="73"/>
      <c r="L62" s="73"/>
      <c r="M62" s="73"/>
      <c r="N62" s="73"/>
      <c r="O62" s="73"/>
    </row>
    <row r="63" spans="2:15" ht="54" customHeight="1" x14ac:dyDescent="0.2">
      <c r="B63" s="78" t="s">
        <v>1435</v>
      </c>
      <c r="C63" s="73"/>
      <c r="D63" s="73"/>
      <c r="E63" s="73"/>
      <c r="F63" s="73"/>
      <c r="G63" s="73"/>
      <c r="H63" s="73"/>
      <c r="I63" s="73"/>
      <c r="J63" s="73"/>
      <c r="K63" s="73"/>
      <c r="L63" s="73"/>
      <c r="M63" s="73"/>
      <c r="N63" s="73"/>
      <c r="O63" s="73"/>
    </row>
    <row r="64" spans="2:15" x14ac:dyDescent="0.2">
      <c r="B64" s="72" t="s">
        <v>560</v>
      </c>
      <c r="C64" s="73"/>
      <c r="D64" s="73"/>
      <c r="E64" s="73"/>
      <c r="F64" s="73"/>
      <c r="G64" s="73"/>
      <c r="H64" s="73"/>
      <c r="I64" s="73"/>
      <c r="J64" s="73"/>
      <c r="K64" s="73"/>
      <c r="L64" s="73"/>
      <c r="M64" s="73"/>
      <c r="N64" s="73"/>
      <c r="O64" s="73"/>
    </row>
    <row r="65" spans="2:16" x14ac:dyDescent="0.2">
      <c r="B65" s="72" t="s">
        <v>561</v>
      </c>
      <c r="C65" s="73"/>
      <c r="D65" s="73"/>
      <c r="E65" s="73"/>
      <c r="F65" s="73"/>
      <c r="G65" s="73"/>
      <c r="H65" s="73"/>
      <c r="I65" s="73"/>
      <c r="J65" s="73"/>
      <c r="K65" s="73"/>
      <c r="L65" s="73"/>
      <c r="M65" s="73"/>
      <c r="N65" s="73"/>
      <c r="O65" s="73"/>
    </row>
    <row r="66" spans="2:16" x14ac:dyDescent="0.2">
      <c r="B66" s="72" t="s">
        <v>562</v>
      </c>
      <c r="C66" s="73"/>
      <c r="D66" s="73"/>
      <c r="E66" s="73"/>
      <c r="F66" s="73"/>
      <c r="G66" s="73"/>
      <c r="H66" s="73"/>
      <c r="I66" s="73"/>
      <c r="J66" s="73"/>
      <c r="K66" s="73"/>
      <c r="L66" s="73"/>
      <c r="M66" s="73"/>
      <c r="N66" s="73"/>
      <c r="O66" s="73"/>
    </row>
    <row r="67" spans="2:16" s="39" customFormat="1" ht="12.75" customHeight="1" x14ac:dyDescent="0.2">
      <c r="B67" s="87" t="s">
        <v>1520</v>
      </c>
      <c r="C67" s="87"/>
      <c r="D67" s="87"/>
      <c r="E67" s="87"/>
      <c r="F67" s="87"/>
      <c r="G67" s="87"/>
      <c r="H67" s="87"/>
      <c r="I67" s="87"/>
      <c r="J67" s="87"/>
      <c r="K67" s="87"/>
      <c r="L67" s="87"/>
      <c r="M67" s="87"/>
      <c r="N67" s="87"/>
      <c r="O67" s="87"/>
      <c r="P67" s="87"/>
    </row>
    <row r="68" spans="2:16" ht="12.75" customHeight="1" x14ac:dyDescent="0.2">
      <c r="B68" s="72" t="s">
        <v>526</v>
      </c>
      <c r="C68" s="73"/>
      <c r="D68" s="73"/>
      <c r="E68" s="73"/>
      <c r="F68" s="73"/>
      <c r="G68" s="73"/>
      <c r="H68" s="73"/>
      <c r="I68" s="73"/>
      <c r="J68" s="73"/>
      <c r="K68" s="73"/>
      <c r="L68" s="73"/>
      <c r="M68" s="73"/>
      <c r="N68" s="73"/>
      <c r="O68" s="73"/>
    </row>
  </sheetData>
  <mergeCells count="22">
    <mergeCell ref="B4:B6"/>
    <mergeCell ref="C4:E4"/>
    <mergeCell ref="F4:F6"/>
    <mergeCell ref="G4:G6"/>
    <mergeCell ref="H4:H6"/>
    <mergeCell ref="I4:O4"/>
    <mergeCell ref="C5:C6"/>
    <mergeCell ref="D5:E5"/>
    <mergeCell ref="I5:I6"/>
    <mergeCell ref="J5:J6"/>
    <mergeCell ref="K5:K6"/>
    <mergeCell ref="L5:L6"/>
    <mergeCell ref="M5:M6"/>
    <mergeCell ref="N5:N6"/>
    <mergeCell ref="O5:O6"/>
    <mergeCell ref="B68:O68"/>
    <mergeCell ref="B62:O62"/>
    <mergeCell ref="B63:O63"/>
    <mergeCell ref="B64:O64"/>
    <mergeCell ref="B65:O65"/>
    <mergeCell ref="B66:O66"/>
    <mergeCell ref="B67:P67"/>
  </mergeCells>
  <phoneticPr fontId="19" type="noConversion"/>
  <pageMargins left="0.7" right="0.7" top="0.75" bottom="0.75" header="0.3" footer="0.3"/>
  <pageSetup paperSize="9" scale="50" fitToWidth="0" fitToHeight="0" orientation="landscape" horizontalDpi="300" verticalDpi="300"/>
  <ignoredErrors>
    <ignoredError sqref="B5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A81F"/>
  </sheetPr>
  <dimension ref="B1:N48"/>
  <sheetViews>
    <sheetView showGridLines="0" workbookViewId="0"/>
  </sheetViews>
  <sheetFormatPr baseColWidth="10" defaultRowHeight="12.75" x14ac:dyDescent="0.2"/>
  <cols>
    <col min="1" max="1" width="2.5703125" customWidth="1"/>
    <col min="2" max="2" width="33.7109375" customWidth="1"/>
    <col min="3" max="14" width="12.7109375" customWidth="1"/>
  </cols>
  <sheetData>
    <row r="1" spans="2:14" ht="18" x14ac:dyDescent="0.25">
      <c r="B1" s="31" t="s">
        <v>1356</v>
      </c>
    </row>
    <row r="4" spans="2:14" x14ac:dyDescent="0.2">
      <c r="B4" s="74" t="s">
        <v>563</v>
      </c>
      <c r="C4" s="75" t="s">
        <v>564</v>
      </c>
      <c r="D4" s="75" t="s">
        <v>564</v>
      </c>
      <c r="E4" s="75" t="s">
        <v>564</v>
      </c>
      <c r="F4" s="75" t="s">
        <v>564</v>
      </c>
      <c r="G4" s="75" t="s">
        <v>564</v>
      </c>
      <c r="H4" s="75" t="s">
        <v>564</v>
      </c>
      <c r="I4" s="75" t="s">
        <v>564</v>
      </c>
      <c r="J4" s="75" t="s">
        <v>564</v>
      </c>
      <c r="K4" s="75" t="s">
        <v>564</v>
      </c>
      <c r="L4" s="75" t="s">
        <v>564</v>
      </c>
      <c r="M4" s="75" t="s">
        <v>564</v>
      </c>
      <c r="N4" s="75" t="s">
        <v>564</v>
      </c>
    </row>
    <row r="5" spans="2:14" x14ac:dyDescent="0.2">
      <c r="B5" s="74" t="s">
        <v>563</v>
      </c>
      <c r="C5" s="77" t="s">
        <v>289</v>
      </c>
      <c r="D5" s="75" t="s">
        <v>527</v>
      </c>
      <c r="E5" s="75" t="s">
        <v>527</v>
      </c>
      <c r="F5" s="75" t="s">
        <v>527</v>
      </c>
      <c r="G5" s="75" t="s">
        <v>527</v>
      </c>
      <c r="H5" s="75" t="s">
        <v>527</v>
      </c>
      <c r="I5" s="75" t="s">
        <v>527</v>
      </c>
      <c r="J5" s="75" t="s">
        <v>527</v>
      </c>
      <c r="K5" s="75" t="s">
        <v>527</v>
      </c>
      <c r="L5" s="75" t="s">
        <v>527</v>
      </c>
      <c r="M5" s="75" t="s">
        <v>527</v>
      </c>
      <c r="N5" s="75" t="s">
        <v>527</v>
      </c>
    </row>
    <row r="6" spans="2:14" x14ac:dyDescent="0.2">
      <c r="B6" s="74" t="s">
        <v>563</v>
      </c>
      <c r="C6" s="77" t="s">
        <v>289</v>
      </c>
      <c r="D6" s="15" t="s">
        <v>277</v>
      </c>
      <c r="E6" s="15" t="s">
        <v>278</v>
      </c>
      <c r="F6" s="15" t="s">
        <v>279</v>
      </c>
      <c r="G6" s="15" t="s">
        <v>280</v>
      </c>
      <c r="H6" s="15" t="s">
        <v>281</v>
      </c>
      <c r="I6" s="15" t="s">
        <v>282</v>
      </c>
      <c r="J6" s="15" t="s">
        <v>283</v>
      </c>
      <c r="K6" s="15" t="s">
        <v>284</v>
      </c>
      <c r="L6" s="15" t="s">
        <v>285</v>
      </c>
      <c r="M6" s="15" t="s">
        <v>286</v>
      </c>
      <c r="N6" s="15" t="s">
        <v>287</v>
      </c>
    </row>
    <row r="7" spans="2:14" x14ac:dyDescent="0.2">
      <c r="B7" s="80" t="s">
        <v>258</v>
      </c>
      <c r="C7" s="81"/>
      <c r="D7" s="81"/>
      <c r="E7" s="81"/>
      <c r="F7" s="81"/>
      <c r="G7" s="81"/>
      <c r="H7" s="81"/>
      <c r="I7" s="81"/>
      <c r="J7" s="81"/>
      <c r="K7" s="81"/>
      <c r="L7" s="81"/>
      <c r="M7" s="81"/>
      <c r="N7" s="81"/>
    </row>
    <row r="8" spans="2:14" x14ac:dyDescent="0.2">
      <c r="B8" s="16" t="s">
        <v>564</v>
      </c>
      <c r="C8" s="17">
        <v>345063</v>
      </c>
      <c r="D8" s="17">
        <v>41019</v>
      </c>
      <c r="E8" s="17">
        <v>72370</v>
      </c>
      <c r="F8" s="17">
        <v>38143</v>
      </c>
      <c r="G8" s="17">
        <v>24918</v>
      </c>
      <c r="H8" s="17">
        <v>22159</v>
      </c>
      <c r="I8" s="17">
        <v>17307</v>
      </c>
      <c r="J8" s="17">
        <v>32541</v>
      </c>
      <c r="K8" s="17">
        <v>17722</v>
      </c>
      <c r="L8" s="17">
        <v>23733</v>
      </c>
      <c r="M8" s="17">
        <v>37281</v>
      </c>
      <c r="N8" s="17">
        <v>17870</v>
      </c>
    </row>
    <row r="9" spans="2:14" x14ac:dyDescent="0.2">
      <c r="B9" s="80" t="s">
        <v>565</v>
      </c>
      <c r="C9" s="81"/>
      <c r="D9" s="81"/>
      <c r="E9" s="81"/>
      <c r="F9" s="81"/>
      <c r="G9" s="81"/>
      <c r="H9" s="81"/>
      <c r="I9" s="81"/>
      <c r="J9" s="81"/>
      <c r="K9" s="81"/>
      <c r="L9" s="81"/>
      <c r="M9" s="81"/>
      <c r="N9" s="81"/>
    </row>
    <row r="10" spans="2:14" x14ac:dyDescent="0.2">
      <c r="B10" s="16" t="s">
        <v>566</v>
      </c>
      <c r="C10" s="17">
        <v>86352</v>
      </c>
      <c r="D10" s="17">
        <v>10102</v>
      </c>
      <c r="E10" s="17">
        <v>14873</v>
      </c>
      <c r="F10" s="17">
        <v>10276</v>
      </c>
      <c r="G10" s="17">
        <v>5250</v>
      </c>
      <c r="H10" s="17">
        <v>6553</v>
      </c>
      <c r="I10" s="17">
        <v>6477</v>
      </c>
      <c r="J10" s="17">
        <v>9114</v>
      </c>
      <c r="K10" s="17">
        <v>6560</v>
      </c>
      <c r="L10" s="17">
        <v>4558</v>
      </c>
      <c r="M10" s="17">
        <v>8581</v>
      </c>
      <c r="N10" s="17">
        <v>4008</v>
      </c>
    </row>
    <row r="11" spans="2:14" x14ac:dyDescent="0.2">
      <c r="B11" s="16" t="s">
        <v>567</v>
      </c>
      <c r="C11" s="17">
        <v>470</v>
      </c>
      <c r="D11" s="17">
        <v>52</v>
      </c>
      <c r="E11" s="17">
        <v>67</v>
      </c>
      <c r="F11" s="17">
        <v>41</v>
      </c>
      <c r="G11" s="17">
        <v>38</v>
      </c>
      <c r="H11" s="17">
        <v>37</v>
      </c>
      <c r="I11" s="17">
        <v>46</v>
      </c>
      <c r="J11" s="17">
        <v>38</v>
      </c>
      <c r="K11" s="17">
        <v>32</v>
      </c>
      <c r="L11" s="17">
        <v>39</v>
      </c>
      <c r="M11" s="17">
        <v>28</v>
      </c>
      <c r="N11" s="17">
        <v>52</v>
      </c>
    </row>
    <row r="12" spans="2:14" x14ac:dyDescent="0.2">
      <c r="B12" s="16" t="s">
        <v>568</v>
      </c>
      <c r="C12" s="17">
        <v>213874</v>
      </c>
      <c r="D12" s="17">
        <v>26647</v>
      </c>
      <c r="E12" s="17">
        <v>48273</v>
      </c>
      <c r="F12" s="17">
        <v>24233</v>
      </c>
      <c r="G12" s="17">
        <v>16580</v>
      </c>
      <c r="H12" s="17">
        <v>13701</v>
      </c>
      <c r="I12" s="17">
        <v>8818</v>
      </c>
      <c r="J12" s="17">
        <v>19310</v>
      </c>
      <c r="K12" s="17">
        <v>9047</v>
      </c>
      <c r="L12" s="17">
        <v>14141</v>
      </c>
      <c r="M12" s="17">
        <v>25274</v>
      </c>
      <c r="N12" s="17">
        <v>7850</v>
      </c>
    </row>
    <row r="13" spans="2:14" x14ac:dyDescent="0.2">
      <c r="B13" s="16" t="s">
        <v>569</v>
      </c>
      <c r="C13" s="17">
        <v>5565</v>
      </c>
      <c r="D13" s="17">
        <v>564</v>
      </c>
      <c r="E13" s="17">
        <v>825</v>
      </c>
      <c r="F13" s="17">
        <v>511</v>
      </c>
      <c r="G13" s="17">
        <v>432</v>
      </c>
      <c r="H13" s="17">
        <v>674</v>
      </c>
      <c r="I13" s="17">
        <v>417</v>
      </c>
      <c r="J13" s="17">
        <v>455</v>
      </c>
      <c r="K13" s="17">
        <v>399</v>
      </c>
      <c r="L13" s="17">
        <v>280</v>
      </c>
      <c r="M13" s="17">
        <v>660</v>
      </c>
      <c r="N13" s="17">
        <v>348</v>
      </c>
    </row>
    <row r="14" spans="2:14" x14ac:dyDescent="0.2">
      <c r="B14" s="16" t="s">
        <v>570</v>
      </c>
      <c r="C14" s="17">
        <v>11724</v>
      </c>
      <c r="D14" s="17">
        <v>1769</v>
      </c>
      <c r="E14" s="17">
        <v>1616</v>
      </c>
      <c r="F14" s="17">
        <v>958</v>
      </c>
      <c r="G14" s="17">
        <v>946</v>
      </c>
      <c r="H14" s="17">
        <v>801</v>
      </c>
      <c r="I14" s="17">
        <v>1068</v>
      </c>
      <c r="J14" s="17">
        <v>1130</v>
      </c>
      <c r="K14" s="17">
        <v>437</v>
      </c>
      <c r="L14" s="17">
        <v>711</v>
      </c>
      <c r="M14" s="17">
        <v>1307</v>
      </c>
      <c r="N14" s="17">
        <v>981</v>
      </c>
    </row>
    <row r="15" spans="2:14" x14ac:dyDescent="0.2">
      <c r="B15" s="16" t="s">
        <v>571</v>
      </c>
      <c r="C15" s="17">
        <v>25739</v>
      </c>
      <c r="D15" s="17">
        <v>1831</v>
      </c>
      <c r="E15" s="17">
        <v>6513</v>
      </c>
      <c r="F15" s="17">
        <v>1980</v>
      </c>
      <c r="G15" s="17">
        <v>1601</v>
      </c>
      <c r="H15" s="17">
        <v>348</v>
      </c>
      <c r="I15" s="17">
        <v>387</v>
      </c>
      <c r="J15" s="17">
        <v>2239</v>
      </c>
      <c r="K15" s="17">
        <v>1202</v>
      </c>
      <c r="L15" s="17">
        <v>3820</v>
      </c>
      <c r="M15" s="17">
        <v>1228</v>
      </c>
      <c r="N15" s="17">
        <v>4590</v>
      </c>
    </row>
    <row r="16" spans="2:14" x14ac:dyDescent="0.2">
      <c r="B16" s="16" t="s">
        <v>572</v>
      </c>
      <c r="C16" s="17">
        <v>1265</v>
      </c>
      <c r="D16" s="17">
        <v>49</v>
      </c>
      <c r="E16" s="17">
        <v>186</v>
      </c>
      <c r="F16" s="17">
        <v>142</v>
      </c>
      <c r="G16" s="17">
        <v>70</v>
      </c>
      <c r="H16" s="17">
        <v>41</v>
      </c>
      <c r="I16" s="17">
        <v>86</v>
      </c>
      <c r="J16" s="17">
        <v>224</v>
      </c>
      <c r="K16" s="17">
        <v>45</v>
      </c>
      <c r="L16" s="17">
        <v>182</v>
      </c>
      <c r="M16" s="17">
        <v>201</v>
      </c>
      <c r="N16" s="17">
        <v>39</v>
      </c>
    </row>
    <row r="17" spans="2:14" x14ac:dyDescent="0.2">
      <c r="B17" s="16" t="s">
        <v>573</v>
      </c>
      <c r="C17" s="17">
        <v>74</v>
      </c>
      <c r="D17" s="17">
        <v>5</v>
      </c>
      <c r="E17" s="17">
        <v>17</v>
      </c>
      <c r="F17" s="17">
        <v>2</v>
      </c>
      <c r="G17" s="17">
        <v>1</v>
      </c>
      <c r="H17" s="17">
        <v>4</v>
      </c>
      <c r="I17" s="17">
        <v>8</v>
      </c>
      <c r="J17" s="17">
        <v>31</v>
      </c>
      <c r="K17" s="17">
        <v>0</v>
      </c>
      <c r="L17" s="17">
        <v>2</v>
      </c>
      <c r="M17" s="17">
        <v>2</v>
      </c>
      <c r="N17" s="17">
        <v>2</v>
      </c>
    </row>
    <row r="18" spans="2:14" x14ac:dyDescent="0.2">
      <c r="B18" s="80" t="s">
        <v>574</v>
      </c>
      <c r="C18" s="81"/>
      <c r="D18" s="81"/>
      <c r="E18" s="81"/>
      <c r="F18" s="81"/>
      <c r="G18" s="81"/>
      <c r="H18" s="81"/>
      <c r="I18" s="81"/>
      <c r="J18" s="81"/>
      <c r="K18" s="81"/>
      <c r="L18" s="81"/>
      <c r="M18" s="81"/>
      <c r="N18" s="81"/>
    </row>
    <row r="19" spans="2:14" x14ac:dyDescent="0.2">
      <c r="B19" s="16" t="s">
        <v>566</v>
      </c>
      <c r="C19" s="17">
        <v>65444</v>
      </c>
      <c r="D19" s="17">
        <v>8223</v>
      </c>
      <c r="E19" s="17">
        <v>11453</v>
      </c>
      <c r="F19" s="17">
        <v>7888</v>
      </c>
      <c r="G19" s="17">
        <v>4626</v>
      </c>
      <c r="H19" s="17">
        <v>4921</v>
      </c>
      <c r="I19" s="17">
        <v>4029</v>
      </c>
      <c r="J19" s="17">
        <v>7042</v>
      </c>
      <c r="K19" s="17">
        <v>4981</v>
      </c>
      <c r="L19" s="17">
        <v>2537</v>
      </c>
      <c r="M19" s="17">
        <v>6552</v>
      </c>
      <c r="N19" s="17">
        <v>3192</v>
      </c>
    </row>
    <row r="20" spans="2:14" x14ac:dyDescent="0.2">
      <c r="B20" s="16" t="s">
        <v>567</v>
      </c>
      <c r="C20" s="17">
        <v>4272</v>
      </c>
      <c r="D20" s="17">
        <v>408</v>
      </c>
      <c r="E20" s="17">
        <v>923</v>
      </c>
      <c r="F20" s="17">
        <v>280</v>
      </c>
      <c r="G20" s="17">
        <v>463</v>
      </c>
      <c r="H20" s="17">
        <v>184</v>
      </c>
      <c r="I20" s="17">
        <v>344</v>
      </c>
      <c r="J20" s="17">
        <v>455</v>
      </c>
      <c r="K20" s="17">
        <v>359</v>
      </c>
      <c r="L20" s="17">
        <v>254</v>
      </c>
      <c r="M20" s="17">
        <v>457</v>
      </c>
      <c r="N20" s="17">
        <v>145</v>
      </c>
    </row>
    <row r="21" spans="2:14" x14ac:dyDescent="0.2">
      <c r="B21" s="16" t="s">
        <v>568</v>
      </c>
      <c r="C21" s="17">
        <v>147068</v>
      </c>
      <c r="D21" s="17">
        <v>17294</v>
      </c>
      <c r="E21" s="17">
        <v>34662</v>
      </c>
      <c r="F21" s="17">
        <v>17411</v>
      </c>
      <c r="G21" s="17">
        <v>11673</v>
      </c>
      <c r="H21" s="17">
        <v>8009</v>
      </c>
      <c r="I21" s="17">
        <v>5518</v>
      </c>
      <c r="J21" s="17">
        <v>12897</v>
      </c>
      <c r="K21" s="17">
        <v>5447</v>
      </c>
      <c r="L21" s="17">
        <v>11247</v>
      </c>
      <c r="M21" s="17">
        <v>17525</v>
      </c>
      <c r="N21" s="17">
        <v>5385</v>
      </c>
    </row>
    <row r="22" spans="2:14" x14ac:dyDescent="0.2">
      <c r="B22" s="16" t="s">
        <v>575</v>
      </c>
      <c r="C22" s="17">
        <v>104088</v>
      </c>
      <c r="D22" s="17">
        <v>13221</v>
      </c>
      <c r="E22" s="17">
        <v>18726</v>
      </c>
      <c r="F22" s="17">
        <v>10415</v>
      </c>
      <c r="G22" s="17">
        <v>6603</v>
      </c>
      <c r="H22" s="17">
        <v>8640</v>
      </c>
      <c r="I22" s="17">
        <v>6950</v>
      </c>
      <c r="J22" s="17">
        <v>10255</v>
      </c>
      <c r="K22" s="17">
        <v>6285</v>
      </c>
      <c r="L22" s="17">
        <v>6524</v>
      </c>
      <c r="M22" s="17">
        <v>11186</v>
      </c>
      <c r="N22" s="17">
        <v>5283</v>
      </c>
    </row>
    <row r="23" spans="2:14" x14ac:dyDescent="0.2">
      <c r="B23" s="16" t="s">
        <v>571</v>
      </c>
      <c r="C23" s="17">
        <v>19349</v>
      </c>
      <c r="D23" s="17">
        <v>1173</v>
      </c>
      <c r="E23" s="17">
        <v>5127</v>
      </c>
      <c r="F23" s="17">
        <v>1608</v>
      </c>
      <c r="G23" s="17">
        <v>1230</v>
      </c>
      <c r="H23" s="17">
        <v>243</v>
      </c>
      <c r="I23" s="17">
        <v>224</v>
      </c>
      <c r="J23" s="17">
        <v>1525</v>
      </c>
      <c r="K23" s="17">
        <v>598</v>
      </c>
      <c r="L23" s="17">
        <v>2852</v>
      </c>
      <c r="M23" s="17">
        <v>1039</v>
      </c>
      <c r="N23" s="17">
        <v>3730</v>
      </c>
    </row>
    <row r="24" spans="2:14" x14ac:dyDescent="0.2">
      <c r="B24" s="16" t="s">
        <v>572</v>
      </c>
      <c r="C24" s="17">
        <v>4796</v>
      </c>
      <c r="D24" s="17">
        <v>696</v>
      </c>
      <c r="E24" s="17">
        <v>1466</v>
      </c>
      <c r="F24" s="17">
        <v>541</v>
      </c>
      <c r="G24" s="17">
        <v>322</v>
      </c>
      <c r="H24" s="17">
        <v>157</v>
      </c>
      <c r="I24" s="17">
        <v>239</v>
      </c>
      <c r="J24" s="17">
        <v>363</v>
      </c>
      <c r="K24" s="17">
        <v>52</v>
      </c>
      <c r="L24" s="17">
        <v>310</v>
      </c>
      <c r="M24" s="17">
        <v>517</v>
      </c>
      <c r="N24" s="17">
        <v>133</v>
      </c>
    </row>
    <row r="25" spans="2:14" x14ac:dyDescent="0.2">
      <c r="B25" s="16" t="s">
        <v>573</v>
      </c>
      <c r="C25" s="17">
        <v>46</v>
      </c>
      <c r="D25" s="17">
        <v>4</v>
      </c>
      <c r="E25" s="17">
        <v>13</v>
      </c>
      <c r="F25" s="17">
        <v>0</v>
      </c>
      <c r="G25" s="17">
        <v>1</v>
      </c>
      <c r="H25" s="17">
        <v>5</v>
      </c>
      <c r="I25" s="17">
        <v>3</v>
      </c>
      <c r="J25" s="17">
        <v>4</v>
      </c>
      <c r="K25" s="17">
        <v>0</v>
      </c>
      <c r="L25" s="17">
        <v>9</v>
      </c>
      <c r="M25" s="17">
        <v>5</v>
      </c>
      <c r="N25" s="17">
        <v>2</v>
      </c>
    </row>
    <row r="26" spans="2:14" x14ac:dyDescent="0.2">
      <c r="B26" s="80" t="s">
        <v>576</v>
      </c>
      <c r="C26" s="81"/>
      <c r="D26" s="81"/>
      <c r="E26" s="81"/>
      <c r="F26" s="81"/>
      <c r="G26" s="81"/>
      <c r="H26" s="81"/>
      <c r="I26" s="81"/>
      <c r="J26" s="81"/>
      <c r="K26" s="81"/>
      <c r="L26" s="81"/>
      <c r="M26" s="81"/>
      <c r="N26" s="81"/>
    </row>
    <row r="27" spans="2:14" x14ac:dyDescent="0.2">
      <c r="B27" s="16" t="s">
        <v>577</v>
      </c>
      <c r="C27" s="17">
        <v>86352</v>
      </c>
      <c r="D27" s="17">
        <v>10102</v>
      </c>
      <c r="E27" s="17">
        <v>14873</v>
      </c>
      <c r="F27" s="17">
        <v>10276</v>
      </c>
      <c r="G27" s="17">
        <v>5250</v>
      </c>
      <c r="H27" s="17">
        <v>6553</v>
      </c>
      <c r="I27" s="17">
        <v>6477</v>
      </c>
      <c r="J27" s="17">
        <v>9114</v>
      </c>
      <c r="K27" s="17">
        <v>6560</v>
      </c>
      <c r="L27" s="17">
        <v>4558</v>
      </c>
      <c r="M27" s="17">
        <v>8581</v>
      </c>
      <c r="N27" s="17">
        <v>4008</v>
      </c>
    </row>
    <row r="28" spans="2:14" x14ac:dyDescent="0.2">
      <c r="B28" s="16" t="s">
        <v>578</v>
      </c>
      <c r="C28" s="17">
        <v>57296</v>
      </c>
      <c r="D28" s="17">
        <v>10758</v>
      </c>
      <c r="E28" s="17">
        <v>13799</v>
      </c>
      <c r="F28" s="17">
        <v>4264</v>
      </c>
      <c r="G28" s="17">
        <v>7067</v>
      </c>
      <c r="H28" s="17">
        <v>810</v>
      </c>
      <c r="I28" s="17">
        <v>597</v>
      </c>
      <c r="J28" s="17">
        <v>6472</v>
      </c>
      <c r="K28" s="17">
        <v>518</v>
      </c>
      <c r="L28" s="17">
        <v>4390</v>
      </c>
      <c r="M28" s="17">
        <v>8500</v>
      </c>
      <c r="N28" s="17">
        <v>121</v>
      </c>
    </row>
    <row r="29" spans="2:14" x14ac:dyDescent="0.2">
      <c r="B29" s="16" t="s">
        <v>579</v>
      </c>
      <c r="C29" s="17">
        <v>140886</v>
      </c>
      <c r="D29" s="17">
        <v>14915</v>
      </c>
      <c r="E29" s="17">
        <v>32640</v>
      </c>
      <c r="F29" s="17">
        <v>18454</v>
      </c>
      <c r="G29" s="17">
        <v>8350</v>
      </c>
      <c r="H29" s="17">
        <v>11643</v>
      </c>
      <c r="I29" s="17">
        <v>6737</v>
      </c>
      <c r="J29" s="17">
        <v>11131</v>
      </c>
      <c r="K29" s="17">
        <v>6899</v>
      </c>
      <c r="L29" s="17">
        <v>8383</v>
      </c>
      <c r="M29" s="17">
        <v>14891</v>
      </c>
      <c r="N29" s="17">
        <v>6843</v>
      </c>
    </row>
    <row r="30" spans="2:14" x14ac:dyDescent="0.2">
      <c r="B30" s="16" t="s">
        <v>580</v>
      </c>
      <c r="C30" s="17">
        <v>20410</v>
      </c>
      <c r="D30" s="17">
        <v>1357</v>
      </c>
      <c r="E30" s="17">
        <v>2086</v>
      </c>
      <c r="F30" s="17">
        <v>1952</v>
      </c>
      <c r="G30" s="17">
        <v>1518</v>
      </c>
      <c r="H30" s="17">
        <v>1901</v>
      </c>
      <c r="I30" s="17">
        <v>1925</v>
      </c>
      <c r="J30" s="17">
        <v>2199</v>
      </c>
      <c r="K30" s="17">
        <v>2031</v>
      </c>
      <c r="L30" s="17">
        <v>1730</v>
      </c>
      <c r="M30" s="17">
        <v>2488</v>
      </c>
      <c r="N30" s="17">
        <v>1223</v>
      </c>
    </row>
    <row r="31" spans="2:14" x14ac:dyDescent="0.2">
      <c r="B31" s="16" t="s">
        <v>581</v>
      </c>
      <c r="C31" s="17">
        <v>11727</v>
      </c>
      <c r="D31" s="17">
        <v>1770</v>
      </c>
      <c r="E31" s="17">
        <v>1616</v>
      </c>
      <c r="F31" s="17">
        <v>959</v>
      </c>
      <c r="G31" s="17">
        <v>946</v>
      </c>
      <c r="H31" s="17">
        <v>801</v>
      </c>
      <c r="I31" s="17">
        <v>1068</v>
      </c>
      <c r="J31" s="17">
        <v>1130</v>
      </c>
      <c r="K31" s="17">
        <v>437</v>
      </c>
      <c r="L31" s="17">
        <v>711</v>
      </c>
      <c r="M31" s="17">
        <v>1308</v>
      </c>
      <c r="N31" s="17">
        <v>981</v>
      </c>
    </row>
    <row r="32" spans="2:14" x14ac:dyDescent="0.2">
      <c r="B32" s="16" t="s">
        <v>582</v>
      </c>
      <c r="C32" s="17">
        <v>472</v>
      </c>
      <c r="D32" s="17">
        <v>52</v>
      </c>
      <c r="E32" s="17">
        <v>67</v>
      </c>
      <c r="F32" s="17">
        <v>41</v>
      </c>
      <c r="G32" s="17">
        <v>38</v>
      </c>
      <c r="H32" s="17">
        <v>37</v>
      </c>
      <c r="I32" s="17">
        <v>46</v>
      </c>
      <c r="J32" s="17">
        <v>38</v>
      </c>
      <c r="K32" s="17">
        <v>32</v>
      </c>
      <c r="L32" s="17">
        <v>40</v>
      </c>
      <c r="M32" s="17">
        <v>28</v>
      </c>
      <c r="N32" s="17">
        <v>53</v>
      </c>
    </row>
    <row r="33" spans="2:14" x14ac:dyDescent="0.2">
      <c r="B33" s="16" t="s">
        <v>583</v>
      </c>
      <c r="C33" s="17">
        <v>25745</v>
      </c>
      <c r="D33" s="17">
        <v>1830</v>
      </c>
      <c r="E33" s="17">
        <v>6516</v>
      </c>
      <c r="F33" s="17">
        <v>1980</v>
      </c>
      <c r="G33" s="17">
        <v>1613</v>
      </c>
      <c r="H33" s="17">
        <v>348</v>
      </c>
      <c r="I33" s="17">
        <v>389</v>
      </c>
      <c r="J33" s="17">
        <v>2237</v>
      </c>
      <c r="K33" s="17">
        <v>1201</v>
      </c>
      <c r="L33" s="17">
        <v>3814</v>
      </c>
      <c r="M33" s="17">
        <v>1228</v>
      </c>
      <c r="N33" s="17">
        <v>4589</v>
      </c>
    </row>
    <row r="34" spans="2:14" x14ac:dyDescent="0.2">
      <c r="B34" s="16" t="s">
        <v>584</v>
      </c>
      <c r="C34" s="17">
        <v>2101</v>
      </c>
      <c r="D34" s="17">
        <v>230</v>
      </c>
      <c r="E34" s="17">
        <v>756</v>
      </c>
      <c r="F34" s="17">
        <v>215</v>
      </c>
      <c r="G34" s="17">
        <v>135</v>
      </c>
      <c r="H34" s="17">
        <v>62</v>
      </c>
      <c r="I34" s="17">
        <v>60</v>
      </c>
      <c r="J34" s="17">
        <v>189</v>
      </c>
      <c r="K34" s="17">
        <v>44</v>
      </c>
      <c r="L34" s="17">
        <v>105</v>
      </c>
      <c r="M34" s="17">
        <v>255</v>
      </c>
      <c r="N34" s="17">
        <v>50</v>
      </c>
    </row>
    <row r="35" spans="2:14" x14ac:dyDescent="0.2">
      <c r="B35" s="16" t="s">
        <v>585</v>
      </c>
      <c r="C35" s="17">
        <v>74</v>
      </c>
      <c r="D35" s="17">
        <v>5</v>
      </c>
      <c r="E35" s="17">
        <v>17</v>
      </c>
      <c r="F35" s="17">
        <v>2</v>
      </c>
      <c r="G35" s="17">
        <v>1</v>
      </c>
      <c r="H35" s="17">
        <v>4</v>
      </c>
      <c r="I35" s="17">
        <v>8</v>
      </c>
      <c r="J35" s="17">
        <v>31</v>
      </c>
      <c r="K35" s="17">
        <v>0</v>
      </c>
      <c r="L35" s="17">
        <v>2</v>
      </c>
      <c r="M35" s="17">
        <v>2</v>
      </c>
      <c r="N35" s="17">
        <v>2</v>
      </c>
    </row>
    <row r="36" spans="2:14" x14ac:dyDescent="0.2">
      <c r="B36" s="80" t="s">
        <v>586</v>
      </c>
      <c r="C36" s="81"/>
      <c r="D36" s="81"/>
      <c r="E36" s="81"/>
      <c r="F36" s="81"/>
      <c r="G36" s="81"/>
      <c r="H36" s="81"/>
      <c r="I36" s="81"/>
      <c r="J36" s="81"/>
      <c r="K36" s="81"/>
      <c r="L36" s="81"/>
      <c r="M36" s="81"/>
      <c r="N36" s="81"/>
    </row>
    <row r="37" spans="2:14" x14ac:dyDescent="0.2">
      <c r="B37" s="16" t="s">
        <v>577</v>
      </c>
      <c r="C37" s="17">
        <v>65444</v>
      </c>
      <c r="D37" s="17">
        <v>8223</v>
      </c>
      <c r="E37" s="17">
        <v>11453</v>
      </c>
      <c r="F37" s="17">
        <v>7888</v>
      </c>
      <c r="G37" s="17">
        <v>4626</v>
      </c>
      <c r="H37" s="17">
        <v>4921</v>
      </c>
      <c r="I37" s="17">
        <v>4029</v>
      </c>
      <c r="J37" s="17">
        <v>7042</v>
      </c>
      <c r="K37" s="17">
        <v>4981</v>
      </c>
      <c r="L37" s="17">
        <v>2537</v>
      </c>
      <c r="M37" s="17">
        <v>6552</v>
      </c>
      <c r="N37" s="17">
        <v>3192</v>
      </c>
    </row>
    <row r="38" spans="2:14" x14ac:dyDescent="0.2">
      <c r="B38" s="16" t="s">
        <v>578</v>
      </c>
      <c r="C38" s="17">
        <v>40852</v>
      </c>
      <c r="D38" s="17">
        <v>7030</v>
      </c>
      <c r="E38" s="17">
        <v>10322</v>
      </c>
      <c r="F38" s="17">
        <v>3083</v>
      </c>
      <c r="G38" s="17">
        <v>5291</v>
      </c>
      <c r="H38" s="17">
        <v>613</v>
      </c>
      <c r="I38" s="17">
        <v>317</v>
      </c>
      <c r="J38" s="17">
        <v>4490</v>
      </c>
      <c r="K38" s="17">
        <v>349</v>
      </c>
      <c r="L38" s="17">
        <v>3480</v>
      </c>
      <c r="M38" s="17">
        <v>5811</v>
      </c>
      <c r="N38" s="17">
        <v>66</v>
      </c>
    </row>
    <row r="39" spans="2:14" x14ac:dyDescent="0.2">
      <c r="B39" s="16" t="s">
        <v>579</v>
      </c>
      <c r="C39" s="17">
        <v>94398</v>
      </c>
      <c r="D39" s="17">
        <v>9275</v>
      </c>
      <c r="E39" s="17">
        <v>23150</v>
      </c>
      <c r="F39" s="17">
        <v>13184</v>
      </c>
      <c r="G39" s="17">
        <v>5573</v>
      </c>
      <c r="H39" s="17">
        <v>6533</v>
      </c>
      <c r="I39" s="17">
        <v>4086</v>
      </c>
      <c r="J39" s="17">
        <v>7036</v>
      </c>
      <c r="K39" s="17">
        <v>4033</v>
      </c>
      <c r="L39" s="17">
        <v>6701</v>
      </c>
      <c r="M39" s="17">
        <v>10324</v>
      </c>
      <c r="N39" s="17">
        <v>4503</v>
      </c>
    </row>
    <row r="40" spans="2:14" x14ac:dyDescent="0.2">
      <c r="B40" s="16" t="s">
        <v>580</v>
      </c>
      <c r="C40" s="17">
        <v>11896</v>
      </c>
      <c r="D40" s="17">
        <v>1005</v>
      </c>
      <c r="E40" s="17">
        <v>1189</v>
      </c>
      <c r="F40" s="17">
        <v>1128</v>
      </c>
      <c r="G40" s="17">
        <v>814</v>
      </c>
      <c r="H40" s="17">
        <v>863</v>
      </c>
      <c r="I40" s="17">
        <v>1163</v>
      </c>
      <c r="J40" s="17">
        <v>1405</v>
      </c>
      <c r="K40" s="17">
        <v>1068</v>
      </c>
      <c r="L40" s="17">
        <v>1069</v>
      </c>
      <c r="M40" s="17">
        <v>1380</v>
      </c>
      <c r="N40" s="17">
        <v>812</v>
      </c>
    </row>
    <row r="41" spans="2:14" x14ac:dyDescent="0.2">
      <c r="B41" s="16" t="s">
        <v>581</v>
      </c>
      <c r="C41" s="17">
        <v>104090</v>
      </c>
      <c r="D41" s="17">
        <v>13222</v>
      </c>
      <c r="E41" s="17">
        <v>18727</v>
      </c>
      <c r="F41" s="17">
        <v>10415</v>
      </c>
      <c r="G41" s="17">
        <v>6603</v>
      </c>
      <c r="H41" s="17">
        <v>8640</v>
      </c>
      <c r="I41" s="17">
        <v>6950</v>
      </c>
      <c r="J41" s="17">
        <v>10255</v>
      </c>
      <c r="K41" s="17">
        <v>6283</v>
      </c>
      <c r="L41" s="17">
        <v>6526</v>
      </c>
      <c r="M41" s="17">
        <v>11186</v>
      </c>
      <c r="N41" s="17">
        <v>5283</v>
      </c>
    </row>
    <row r="42" spans="2:14" x14ac:dyDescent="0.2">
      <c r="B42" s="16" t="s">
        <v>582</v>
      </c>
      <c r="C42" s="17">
        <v>4273</v>
      </c>
      <c r="D42" s="17">
        <v>409</v>
      </c>
      <c r="E42" s="17">
        <v>923</v>
      </c>
      <c r="F42" s="17">
        <v>280</v>
      </c>
      <c r="G42" s="17">
        <v>463</v>
      </c>
      <c r="H42" s="17">
        <v>184</v>
      </c>
      <c r="I42" s="17">
        <v>344</v>
      </c>
      <c r="J42" s="17">
        <v>455</v>
      </c>
      <c r="K42" s="17">
        <v>359</v>
      </c>
      <c r="L42" s="17">
        <v>254</v>
      </c>
      <c r="M42" s="17">
        <v>457</v>
      </c>
      <c r="N42" s="17">
        <v>145</v>
      </c>
    </row>
    <row r="43" spans="2:14" x14ac:dyDescent="0.2">
      <c r="B43" s="16" t="s">
        <v>583</v>
      </c>
      <c r="C43" s="17">
        <v>19339</v>
      </c>
      <c r="D43" s="17">
        <v>1171</v>
      </c>
      <c r="E43" s="17">
        <v>5134</v>
      </c>
      <c r="F43" s="17">
        <v>1608</v>
      </c>
      <c r="G43" s="17">
        <v>1231</v>
      </c>
      <c r="H43" s="17">
        <v>243</v>
      </c>
      <c r="I43" s="17">
        <v>226</v>
      </c>
      <c r="J43" s="17">
        <v>1525</v>
      </c>
      <c r="K43" s="17">
        <v>598</v>
      </c>
      <c r="L43" s="17">
        <v>2834</v>
      </c>
      <c r="M43" s="17">
        <v>1039</v>
      </c>
      <c r="N43" s="17">
        <v>3730</v>
      </c>
    </row>
    <row r="44" spans="2:14" x14ac:dyDescent="0.2">
      <c r="B44" s="16" t="s">
        <v>584</v>
      </c>
      <c r="C44" s="17">
        <v>4725</v>
      </c>
      <c r="D44" s="17">
        <v>680</v>
      </c>
      <c r="E44" s="17">
        <v>1459</v>
      </c>
      <c r="F44" s="17">
        <v>557</v>
      </c>
      <c r="G44" s="17">
        <v>316</v>
      </c>
      <c r="H44" s="17">
        <v>157</v>
      </c>
      <c r="I44" s="17">
        <v>189</v>
      </c>
      <c r="J44" s="17">
        <v>329</v>
      </c>
      <c r="K44" s="17">
        <v>51</v>
      </c>
      <c r="L44" s="17">
        <v>323</v>
      </c>
      <c r="M44" s="17">
        <v>527</v>
      </c>
      <c r="N44" s="17">
        <v>137</v>
      </c>
    </row>
    <row r="45" spans="2:14" x14ac:dyDescent="0.2">
      <c r="B45" s="18" t="s">
        <v>585</v>
      </c>
      <c r="C45" s="19">
        <v>46</v>
      </c>
      <c r="D45" s="19">
        <v>4</v>
      </c>
      <c r="E45" s="19">
        <v>13</v>
      </c>
      <c r="F45" s="19">
        <v>0</v>
      </c>
      <c r="G45" s="19">
        <v>1</v>
      </c>
      <c r="H45" s="19">
        <v>5</v>
      </c>
      <c r="I45" s="19">
        <v>3</v>
      </c>
      <c r="J45" s="19">
        <v>4</v>
      </c>
      <c r="K45" s="19">
        <v>0</v>
      </c>
      <c r="L45" s="19">
        <v>9</v>
      </c>
      <c r="M45" s="19">
        <v>5</v>
      </c>
      <c r="N45" s="19">
        <v>2</v>
      </c>
    </row>
    <row r="47" spans="2:14" ht="30.75" customHeight="1" x14ac:dyDescent="0.2">
      <c r="B47" s="78" t="s">
        <v>1512</v>
      </c>
      <c r="C47" s="73"/>
      <c r="D47" s="73"/>
      <c r="E47" s="73"/>
      <c r="F47" s="73"/>
      <c r="G47" s="73"/>
      <c r="H47" s="73"/>
      <c r="I47" s="73"/>
      <c r="J47" s="73"/>
      <c r="K47" s="73"/>
      <c r="L47" s="73"/>
      <c r="M47" s="73"/>
      <c r="N47" s="73"/>
    </row>
    <row r="48" spans="2:14" x14ac:dyDescent="0.2">
      <c r="B48" s="72" t="s">
        <v>701</v>
      </c>
      <c r="C48" s="73"/>
      <c r="D48" s="73"/>
      <c r="E48" s="73"/>
      <c r="F48" s="73"/>
      <c r="G48" s="73"/>
      <c r="H48" s="73"/>
      <c r="I48" s="73"/>
      <c r="J48" s="73"/>
      <c r="K48" s="73"/>
      <c r="L48" s="73"/>
      <c r="M48" s="73"/>
      <c r="N48" s="73"/>
    </row>
  </sheetData>
  <mergeCells count="11">
    <mergeCell ref="B4:B6"/>
    <mergeCell ref="C4:N4"/>
    <mergeCell ref="C5:C6"/>
    <mergeCell ref="D5:N5"/>
    <mergeCell ref="B7:N7"/>
    <mergeCell ref="B48:N48"/>
    <mergeCell ref="B9:N9"/>
    <mergeCell ref="B18:N18"/>
    <mergeCell ref="B26:N26"/>
    <mergeCell ref="B36:N36"/>
    <mergeCell ref="B47:N47"/>
  </mergeCells>
  <pageMargins left="0.7" right="0.7" top="0.75" bottom="0.75" header="0.3" footer="0.3"/>
  <pageSetup paperSize="9" scale="50" fitToWidth="0" fitToHeight="0" orientation="landscape"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A81F"/>
  </sheetPr>
  <dimension ref="B1:L56"/>
  <sheetViews>
    <sheetView showGridLines="0" workbookViewId="0">
      <pane ySplit="6" topLeftCell="A13" activePane="bottomLeft" state="frozen"/>
      <selection pane="bottomLeft"/>
    </sheetView>
  </sheetViews>
  <sheetFormatPr baseColWidth="10" defaultRowHeight="12.75" x14ac:dyDescent="0.2"/>
  <cols>
    <col min="1" max="1" width="2.5703125" customWidth="1"/>
    <col min="2" max="2" width="5.7109375" customWidth="1"/>
    <col min="3" max="12" width="10.7109375" customWidth="1"/>
  </cols>
  <sheetData>
    <row r="1" spans="2:12" ht="18" x14ac:dyDescent="0.25">
      <c r="B1" s="31" t="s">
        <v>1357</v>
      </c>
    </row>
    <row r="4" spans="2:12" x14ac:dyDescent="0.2">
      <c r="B4" s="75" t="s">
        <v>11</v>
      </c>
      <c r="C4" s="75" t="s">
        <v>587</v>
      </c>
      <c r="D4" s="75" t="s">
        <v>587</v>
      </c>
      <c r="E4" s="75" t="s">
        <v>587</v>
      </c>
      <c r="F4" s="75" t="s">
        <v>588</v>
      </c>
      <c r="G4" s="75" t="s">
        <v>588</v>
      </c>
      <c r="H4" s="75" t="s">
        <v>588</v>
      </c>
      <c r="I4" s="75" t="s">
        <v>588</v>
      </c>
      <c r="J4" s="75" t="s">
        <v>588</v>
      </c>
      <c r="K4" s="75" t="s">
        <v>588</v>
      </c>
      <c r="L4" s="75" t="s">
        <v>589</v>
      </c>
    </row>
    <row r="5" spans="2:12" ht="27.95" customHeight="1" x14ac:dyDescent="0.2">
      <c r="B5" s="75" t="s">
        <v>11</v>
      </c>
      <c r="C5" s="77" t="s">
        <v>258</v>
      </c>
      <c r="D5" s="79" t="s">
        <v>360</v>
      </c>
      <c r="E5" s="75" t="s">
        <v>590</v>
      </c>
      <c r="F5" s="77">
        <v>1</v>
      </c>
      <c r="G5" s="77">
        <v>2</v>
      </c>
      <c r="H5" s="77">
        <v>3</v>
      </c>
      <c r="I5" s="77">
        <v>4</v>
      </c>
      <c r="J5" s="77">
        <v>5</v>
      </c>
      <c r="K5" s="77" t="s">
        <v>532</v>
      </c>
      <c r="L5" s="75" t="s">
        <v>589</v>
      </c>
    </row>
    <row r="6" spans="2:12" x14ac:dyDescent="0.2">
      <c r="B6" s="75" t="s">
        <v>11</v>
      </c>
      <c r="C6" s="77" t="s">
        <v>258</v>
      </c>
      <c r="D6" s="15" t="s">
        <v>365</v>
      </c>
      <c r="E6" s="15" t="s">
        <v>366</v>
      </c>
      <c r="F6" s="77">
        <v>1</v>
      </c>
      <c r="G6" s="77">
        <v>2</v>
      </c>
      <c r="H6" s="77">
        <v>3</v>
      </c>
      <c r="I6" s="77">
        <v>4</v>
      </c>
      <c r="J6" s="77">
        <v>5</v>
      </c>
      <c r="K6" s="77" t="s">
        <v>532</v>
      </c>
      <c r="L6" s="75" t="s">
        <v>589</v>
      </c>
    </row>
    <row r="7" spans="2:12" x14ac:dyDescent="0.2">
      <c r="B7" s="62" t="s">
        <v>591</v>
      </c>
      <c r="C7" s="17">
        <v>166192</v>
      </c>
      <c r="D7" s="17">
        <v>51174</v>
      </c>
      <c r="E7" s="20" t="s">
        <v>595</v>
      </c>
      <c r="F7" s="17">
        <v>7215</v>
      </c>
      <c r="G7" s="17">
        <v>14272</v>
      </c>
      <c r="H7" s="17">
        <v>42784</v>
      </c>
      <c r="I7" s="17">
        <v>45035</v>
      </c>
      <c r="J7" s="17">
        <v>31623</v>
      </c>
      <c r="K7" s="17">
        <v>25263</v>
      </c>
      <c r="L7" s="20" t="s">
        <v>617</v>
      </c>
    </row>
    <row r="8" spans="2:12" x14ac:dyDescent="0.2">
      <c r="B8" s="62">
        <v>1981</v>
      </c>
      <c r="C8" s="17">
        <v>169545</v>
      </c>
      <c r="D8" s="17">
        <v>52779</v>
      </c>
      <c r="E8" s="20" t="s">
        <v>596</v>
      </c>
      <c r="F8" s="17">
        <v>7336</v>
      </c>
      <c r="G8" s="17">
        <v>14575</v>
      </c>
      <c r="H8" s="17">
        <v>43222</v>
      </c>
      <c r="I8" s="17">
        <v>45886</v>
      </c>
      <c r="J8" s="17">
        <v>32841</v>
      </c>
      <c r="K8" s="17">
        <v>25685</v>
      </c>
      <c r="L8" s="20" t="s">
        <v>618</v>
      </c>
    </row>
    <row r="9" spans="2:12" x14ac:dyDescent="0.2">
      <c r="B9" s="62">
        <v>1982</v>
      </c>
      <c r="C9" s="17">
        <v>172941</v>
      </c>
      <c r="D9" s="17">
        <v>54151</v>
      </c>
      <c r="E9" s="20" t="s">
        <v>597</v>
      </c>
      <c r="F9" s="17">
        <v>7442</v>
      </c>
      <c r="G9" s="17">
        <v>14888</v>
      </c>
      <c r="H9" s="17">
        <v>43678</v>
      </c>
      <c r="I9" s="17">
        <v>46913</v>
      </c>
      <c r="J9" s="17">
        <v>33955</v>
      </c>
      <c r="K9" s="17">
        <v>26065</v>
      </c>
      <c r="L9" s="20" t="s">
        <v>619</v>
      </c>
    </row>
    <row r="10" spans="2:12" x14ac:dyDescent="0.2">
      <c r="B10" s="62">
        <v>1983</v>
      </c>
      <c r="C10" s="17">
        <v>176568</v>
      </c>
      <c r="D10" s="17">
        <v>55412</v>
      </c>
      <c r="E10" s="20" t="s">
        <v>187</v>
      </c>
      <c r="F10" s="17">
        <v>7515</v>
      </c>
      <c r="G10" s="17">
        <v>15285</v>
      </c>
      <c r="H10" s="17">
        <v>44292</v>
      </c>
      <c r="I10" s="17">
        <v>47955</v>
      </c>
      <c r="J10" s="17">
        <v>35102</v>
      </c>
      <c r="K10" s="17">
        <v>26419</v>
      </c>
      <c r="L10" s="20" t="s">
        <v>620</v>
      </c>
    </row>
    <row r="11" spans="2:12" x14ac:dyDescent="0.2">
      <c r="B11" s="62">
        <v>1984</v>
      </c>
      <c r="C11" s="17">
        <v>180702</v>
      </c>
      <c r="D11" s="17">
        <v>56882</v>
      </c>
      <c r="E11" s="20" t="s">
        <v>598</v>
      </c>
      <c r="F11" s="17">
        <v>7683</v>
      </c>
      <c r="G11" s="17">
        <v>15691</v>
      </c>
      <c r="H11" s="17">
        <v>44970</v>
      </c>
      <c r="I11" s="17">
        <v>49236</v>
      </c>
      <c r="J11" s="17">
        <v>36309</v>
      </c>
      <c r="K11" s="17">
        <v>26813</v>
      </c>
      <c r="L11" s="20" t="s">
        <v>621</v>
      </c>
    </row>
    <row r="12" spans="2:12" x14ac:dyDescent="0.2">
      <c r="B12" s="62">
        <v>1985</v>
      </c>
      <c r="C12" s="17">
        <v>184575</v>
      </c>
      <c r="D12" s="17">
        <v>58429</v>
      </c>
      <c r="E12" s="20" t="s">
        <v>539</v>
      </c>
      <c r="F12" s="17">
        <v>7840</v>
      </c>
      <c r="G12" s="17">
        <v>15998</v>
      </c>
      <c r="H12" s="17">
        <v>45659</v>
      </c>
      <c r="I12" s="17">
        <v>50409</v>
      </c>
      <c r="J12" s="17">
        <v>37420</v>
      </c>
      <c r="K12" s="17">
        <v>27249</v>
      </c>
      <c r="L12" s="20" t="s">
        <v>622</v>
      </c>
    </row>
    <row r="13" spans="2:12" x14ac:dyDescent="0.2">
      <c r="B13" s="62">
        <v>1986</v>
      </c>
      <c r="C13" s="17">
        <v>188502</v>
      </c>
      <c r="D13" s="17">
        <v>60007</v>
      </c>
      <c r="E13" s="20" t="s">
        <v>433</v>
      </c>
      <c r="F13" s="17">
        <v>7990</v>
      </c>
      <c r="G13" s="17">
        <v>16342</v>
      </c>
      <c r="H13" s="17">
        <v>46259</v>
      </c>
      <c r="I13" s="17">
        <v>51514</v>
      </c>
      <c r="J13" s="17">
        <v>38609</v>
      </c>
      <c r="K13" s="17">
        <v>27788</v>
      </c>
      <c r="L13" s="20" t="s">
        <v>623</v>
      </c>
    </row>
    <row r="14" spans="2:12" x14ac:dyDescent="0.2">
      <c r="B14" s="62">
        <v>1987</v>
      </c>
      <c r="C14" s="17">
        <v>192527</v>
      </c>
      <c r="D14" s="17">
        <v>61491</v>
      </c>
      <c r="E14" s="20" t="s">
        <v>599</v>
      </c>
      <c r="F14" s="17">
        <v>8082</v>
      </c>
      <c r="G14" s="17">
        <v>16682</v>
      </c>
      <c r="H14" s="17">
        <v>46956</v>
      </c>
      <c r="I14" s="17">
        <v>52738</v>
      </c>
      <c r="J14" s="17">
        <v>39769</v>
      </c>
      <c r="K14" s="17">
        <v>28300</v>
      </c>
      <c r="L14" s="20" t="s">
        <v>624</v>
      </c>
    </row>
    <row r="15" spans="2:12" x14ac:dyDescent="0.2">
      <c r="B15" s="62">
        <v>1988</v>
      </c>
      <c r="C15" s="17">
        <v>196250</v>
      </c>
      <c r="D15" s="17">
        <v>63103</v>
      </c>
      <c r="E15" s="20" t="s">
        <v>445</v>
      </c>
      <c r="F15" s="17">
        <v>8191</v>
      </c>
      <c r="G15" s="17">
        <v>16943</v>
      </c>
      <c r="H15" s="17">
        <v>47627</v>
      </c>
      <c r="I15" s="17">
        <v>53872</v>
      </c>
      <c r="J15" s="17">
        <v>40967</v>
      </c>
      <c r="K15" s="17">
        <v>28650</v>
      </c>
      <c r="L15" s="20" t="s">
        <v>625</v>
      </c>
    </row>
    <row r="16" spans="2:12" x14ac:dyDescent="0.2">
      <c r="B16" s="62">
        <v>1989</v>
      </c>
      <c r="C16" s="17">
        <v>199683</v>
      </c>
      <c r="D16" s="17">
        <v>64497</v>
      </c>
      <c r="E16" s="20" t="s">
        <v>600</v>
      </c>
      <c r="F16" s="17">
        <v>8259</v>
      </c>
      <c r="G16" s="17">
        <v>17226</v>
      </c>
      <c r="H16" s="17">
        <v>48167</v>
      </c>
      <c r="I16" s="17">
        <v>54951</v>
      </c>
      <c r="J16" s="17">
        <v>42065</v>
      </c>
      <c r="K16" s="17">
        <v>29015</v>
      </c>
      <c r="L16" s="20" t="s">
        <v>625</v>
      </c>
    </row>
    <row r="17" spans="2:12" x14ac:dyDescent="0.2">
      <c r="B17" s="62" t="s">
        <v>592</v>
      </c>
      <c r="C17" s="17">
        <v>203955</v>
      </c>
      <c r="D17" s="17">
        <v>68876</v>
      </c>
      <c r="E17" s="20" t="s">
        <v>422</v>
      </c>
      <c r="F17" s="17">
        <v>8255</v>
      </c>
      <c r="G17" s="17">
        <v>18758</v>
      </c>
      <c r="H17" s="17">
        <v>49429</v>
      </c>
      <c r="I17" s="17">
        <v>57432</v>
      </c>
      <c r="J17" s="17">
        <v>41421</v>
      </c>
      <c r="K17" s="17">
        <v>28660</v>
      </c>
      <c r="L17" s="20" t="s">
        <v>626</v>
      </c>
    </row>
    <row r="18" spans="2:12" x14ac:dyDescent="0.2">
      <c r="B18" s="62">
        <v>1991</v>
      </c>
      <c r="C18" s="17">
        <v>206871</v>
      </c>
      <c r="D18" s="17">
        <v>69946</v>
      </c>
      <c r="E18" s="20" t="s">
        <v>422</v>
      </c>
      <c r="F18" s="17">
        <v>8342</v>
      </c>
      <c r="G18" s="17">
        <v>19015</v>
      </c>
      <c r="H18" s="17">
        <v>49944</v>
      </c>
      <c r="I18" s="17">
        <v>58324</v>
      </c>
      <c r="J18" s="17">
        <v>42293</v>
      </c>
      <c r="K18" s="17">
        <v>28953</v>
      </c>
      <c r="L18" s="20" t="s">
        <v>626</v>
      </c>
    </row>
    <row r="19" spans="2:12" x14ac:dyDescent="0.2">
      <c r="B19" s="62">
        <v>1992</v>
      </c>
      <c r="C19" s="17">
        <v>209776</v>
      </c>
      <c r="D19" s="17">
        <v>70857</v>
      </c>
      <c r="E19" s="20" t="s">
        <v>422</v>
      </c>
      <c r="F19" s="17">
        <v>8427</v>
      </c>
      <c r="G19" s="17">
        <v>19347</v>
      </c>
      <c r="H19" s="17">
        <v>50488</v>
      </c>
      <c r="I19" s="17">
        <v>59241</v>
      </c>
      <c r="J19" s="17">
        <v>43007</v>
      </c>
      <c r="K19" s="17">
        <v>29266</v>
      </c>
      <c r="L19" s="20" t="s">
        <v>627</v>
      </c>
    </row>
    <row r="20" spans="2:12" x14ac:dyDescent="0.2">
      <c r="B20" s="62">
        <v>1993</v>
      </c>
      <c r="C20" s="17">
        <v>213136</v>
      </c>
      <c r="D20" s="17">
        <v>71874</v>
      </c>
      <c r="E20" s="20" t="s">
        <v>601</v>
      </c>
      <c r="F20" s="17">
        <v>8460</v>
      </c>
      <c r="G20" s="17">
        <v>19654</v>
      </c>
      <c r="H20" s="17">
        <v>51143</v>
      </c>
      <c r="I20" s="17">
        <v>60504</v>
      </c>
      <c r="J20" s="17">
        <v>43869</v>
      </c>
      <c r="K20" s="17">
        <v>29506</v>
      </c>
      <c r="L20" s="20" t="s">
        <v>628</v>
      </c>
    </row>
    <row r="21" spans="2:12" x14ac:dyDescent="0.2">
      <c r="B21" s="62">
        <v>1994</v>
      </c>
      <c r="C21" s="17">
        <v>218992</v>
      </c>
      <c r="D21" s="17">
        <v>73457</v>
      </c>
      <c r="E21" s="20" t="s">
        <v>602</v>
      </c>
      <c r="F21" s="17">
        <v>8551</v>
      </c>
      <c r="G21" s="17">
        <v>20224</v>
      </c>
      <c r="H21" s="17">
        <v>52355</v>
      </c>
      <c r="I21" s="17">
        <v>62693</v>
      </c>
      <c r="J21" s="17">
        <v>45299</v>
      </c>
      <c r="K21" s="17">
        <v>29870</v>
      </c>
      <c r="L21" s="20" t="s">
        <v>629</v>
      </c>
    </row>
    <row r="22" spans="2:12" x14ac:dyDescent="0.2">
      <c r="B22" s="62">
        <v>1995</v>
      </c>
      <c r="C22" s="17">
        <v>223679</v>
      </c>
      <c r="D22" s="17">
        <v>75060</v>
      </c>
      <c r="E22" s="20" t="s">
        <v>603</v>
      </c>
      <c r="F22" s="17">
        <v>8646</v>
      </c>
      <c r="G22" s="17">
        <v>20643</v>
      </c>
      <c r="H22" s="17">
        <v>53280</v>
      </c>
      <c r="I22" s="17">
        <v>64366</v>
      </c>
      <c r="J22" s="17">
        <v>46536</v>
      </c>
      <c r="K22" s="17">
        <v>30208</v>
      </c>
      <c r="L22" s="20" t="s">
        <v>630</v>
      </c>
    </row>
    <row r="23" spans="2:12" x14ac:dyDescent="0.2">
      <c r="B23" s="62">
        <v>1996</v>
      </c>
      <c r="C23" s="17">
        <v>227810</v>
      </c>
      <c r="D23" s="17">
        <v>76551</v>
      </c>
      <c r="E23" s="20" t="s">
        <v>603</v>
      </c>
      <c r="F23" s="17">
        <v>8690</v>
      </c>
      <c r="G23" s="17">
        <v>20998</v>
      </c>
      <c r="H23" s="17">
        <v>54051</v>
      </c>
      <c r="I23" s="17">
        <v>65949</v>
      </c>
      <c r="J23" s="17">
        <v>47603</v>
      </c>
      <c r="K23" s="17">
        <v>30519</v>
      </c>
      <c r="L23" s="20" t="s">
        <v>631</v>
      </c>
    </row>
    <row r="24" spans="2:12" x14ac:dyDescent="0.2">
      <c r="B24" s="62">
        <v>1997</v>
      </c>
      <c r="C24" s="17">
        <v>231290</v>
      </c>
      <c r="D24" s="17">
        <v>77971</v>
      </c>
      <c r="E24" s="20" t="s">
        <v>601</v>
      </c>
      <c r="F24" s="17">
        <v>8735</v>
      </c>
      <c r="G24" s="17">
        <v>21255</v>
      </c>
      <c r="H24" s="17">
        <v>54614</v>
      </c>
      <c r="I24" s="17">
        <v>67128</v>
      </c>
      <c r="J24" s="17">
        <v>48706</v>
      </c>
      <c r="K24" s="17">
        <v>30852</v>
      </c>
      <c r="L24" s="20" t="s">
        <v>632</v>
      </c>
    </row>
    <row r="25" spans="2:12" x14ac:dyDescent="0.2">
      <c r="B25" s="62">
        <v>1998</v>
      </c>
      <c r="C25" s="17">
        <v>234847</v>
      </c>
      <c r="D25" s="17">
        <v>79613</v>
      </c>
      <c r="E25" s="20" t="s">
        <v>164</v>
      </c>
      <c r="F25" s="17">
        <v>8777</v>
      </c>
      <c r="G25" s="17">
        <v>21436</v>
      </c>
      <c r="H25" s="17">
        <v>55115</v>
      </c>
      <c r="I25" s="17">
        <v>68355</v>
      </c>
      <c r="J25" s="17">
        <v>49958</v>
      </c>
      <c r="K25" s="17">
        <v>31206</v>
      </c>
      <c r="L25" s="20" t="s">
        <v>633</v>
      </c>
    </row>
    <row r="26" spans="2:12" x14ac:dyDescent="0.2">
      <c r="B26" s="62">
        <v>1999</v>
      </c>
      <c r="C26" s="17">
        <v>238161</v>
      </c>
      <c r="D26" s="17">
        <v>81223</v>
      </c>
      <c r="E26" s="20" t="s">
        <v>444</v>
      </c>
      <c r="F26" s="17">
        <v>8813</v>
      </c>
      <c r="G26" s="17">
        <v>21529</v>
      </c>
      <c r="H26" s="17">
        <v>55578</v>
      </c>
      <c r="I26" s="17">
        <v>69274</v>
      </c>
      <c r="J26" s="17">
        <v>51446</v>
      </c>
      <c r="K26" s="17">
        <v>31521</v>
      </c>
      <c r="L26" s="20" t="s">
        <v>634</v>
      </c>
    </row>
    <row r="27" spans="2:12" x14ac:dyDescent="0.2">
      <c r="B27" s="62" t="s">
        <v>593</v>
      </c>
      <c r="C27" s="17">
        <v>240697</v>
      </c>
      <c r="D27" s="17">
        <v>83628</v>
      </c>
      <c r="E27" s="20" t="s">
        <v>309</v>
      </c>
      <c r="F27" s="17">
        <v>8247</v>
      </c>
      <c r="G27" s="17">
        <v>21334</v>
      </c>
      <c r="H27" s="17">
        <v>55350</v>
      </c>
      <c r="I27" s="17">
        <v>69886</v>
      </c>
      <c r="J27" s="17">
        <v>52755</v>
      </c>
      <c r="K27" s="17">
        <v>33075</v>
      </c>
      <c r="L27" s="20" t="s">
        <v>635</v>
      </c>
    </row>
    <row r="28" spans="2:12" x14ac:dyDescent="0.2">
      <c r="B28" s="62">
        <v>2001</v>
      </c>
      <c r="C28" s="17">
        <v>243186</v>
      </c>
      <c r="D28" s="17">
        <v>84779</v>
      </c>
      <c r="E28" s="20" t="s">
        <v>604</v>
      </c>
      <c r="F28" s="17">
        <v>8254</v>
      </c>
      <c r="G28" s="17">
        <v>21442</v>
      </c>
      <c r="H28" s="17">
        <v>55631</v>
      </c>
      <c r="I28" s="17">
        <v>70584</v>
      </c>
      <c r="J28" s="17">
        <v>53663</v>
      </c>
      <c r="K28" s="17">
        <v>33566</v>
      </c>
      <c r="L28" s="20" t="s">
        <v>635</v>
      </c>
    </row>
    <row r="29" spans="2:12" x14ac:dyDescent="0.2">
      <c r="B29" s="62">
        <v>2002</v>
      </c>
      <c r="C29" s="17">
        <v>245919</v>
      </c>
      <c r="D29" s="17">
        <v>86034</v>
      </c>
      <c r="E29" s="20" t="s">
        <v>605</v>
      </c>
      <c r="F29" s="17">
        <v>8276</v>
      </c>
      <c r="G29" s="17">
        <v>21499</v>
      </c>
      <c r="H29" s="17">
        <v>55996</v>
      </c>
      <c r="I29" s="17">
        <v>71480</v>
      </c>
      <c r="J29" s="17">
        <v>54643</v>
      </c>
      <c r="K29" s="17">
        <v>33975</v>
      </c>
      <c r="L29" s="20" t="s">
        <v>636</v>
      </c>
    </row>
    <row r="30" spans="2:12" x14ac:dyDescent="0.2">
      <c r="B30" s="62">
        <v>2003</v>
      </c>
      <c r="C30" s="17">
        <v>248781</v>
      </c>
      <c r="D30" s="17">
        <v>87216</v>
      </c>
      <c r="E30" s="20" t="s">
        <v>606</v>
      </c>
      <c r="F30" s="17">
        <v>8315</v>
      </c>
      <c r="G30" s="17">
        <v>21567</v>
      </c>
      <c r="H30" s="17">
        <v>56305</v>
      </c>
      <c r="I30" s="17">
        <v>72401</v>
      </c>
      <c r="J30" s="17">
        <v>55780</v>
      </c>
      <c r="K30" s="17">
        <v>34363</v>
      </c>
      <c r="L30" s="20" t="s">
        <v>635</v>
      </c>
    </row>
    <row r="31" spans="2:12" x14ac:dyDescent="0.2">
      <c r="B31" s="62">
        <v>2004</v>
      </c>
      <c r="C31" s="17">
        <v>252215</v>
      </c>
      <c r="D31" s="17">
        <v>88622</v>
      </c>
      <c r="E31" s="20" t="s">
        <v>606</v>
      </c>
      <c r="F31" s="17">
        <v>8297</v>
      </c>
      <c r="G31" s="17">
        <v>21708</v>
      </c>
      <c r="H31" s="17">
        <v>56714</v>
      </c>
      <c r="I31" s="17">
        <v>73659</v>
      </c>
      <c r="J31" s="17">
        <v>56997</v>
      </c>
      <c r="K31" s="17">
        <v>34790</v>
      </c>
      <c r="L31" s="20" t="s">
        <v>637</v>
      </c>
    </row>
    <row r="32" spans="2:12" x14ac:dyDescent="0.2">
      <c r="B32" s="62">
        <v>2005</v>
      </c>
      <c r="C32" s="17">
        <v>255909</v>
      </c>
      <c r="D32" s="17">
        <v>89968</v>
      </c>
      <c r="E32" s="20" t="s">
        <v>607</v>
      </c>
      <c r="F32" s="17">
        <v>8315</v>
      </c>
      <c r="G32" s="17">
        <v>21814</v>
      </c>
      <c r="H32" s="17">
        <v>57096</v>
      </c>
      <c r="I32" s="17">
        <v>75166</v>
      </c>
      <c r="J32" s="17">
        <v>58284</v>
      </c>
      <c r="K32" s="17">
        <v>35184</v>
      </c>
      <c r="L32" s="20" t="s">
        <v>638</v>
      </c>
    </row>
    <row r="33" spans="2:12" x14ac:dyDescent="0.2">
      <c r="B33" s="62">
        <v>2006</v>
      </c>
      <c r="C33" s="17">
        <v>259970</v>
      </c>
      <c r="D33" s="17">
        <v>91285</v>
      </c>
      <c r="E33" s="20" t="s">
        <v>606</v>
      </c>
      <c r="F33" s="17">
        <v>8332</v>
      </c>
      <c r="G33" s="17">
        <v>21921</v>
      </c>
      <c r="H33" s="17">
        <v>57589</v>
      </c>
      <c r="I33" s="17">
        <v>76744</v>
      </c>
      <c r="J33" s="17">
        <v>59679</v>
      </c>
      <c r="K33" s="17">
        <v>35655</v>
      </c>
      <c r="L33" s="20" t="s">
        <v>639</v>
      </c>
    </row>
    <row r="34" spans="2:12" x14ac:dyDescent="0.2">
      <c r="B34" s="62">
        <v>2007</v>
      </c>
      <c r="C34" s="17">
        <v>263825</v>
      </c>
      <c r="D34" s="17">
        <v>92639</v>
      </c>
      <c r="E34" s="20" t="s">
        <v>606</v>
      </c>
      <c r="F34" s="17">
        <v>8357</v>
      </c>
      <c r="G34" s="17">
        <v>22073</v>
      </c>
      <c r="H34" s="17">
        <v>58081</v>
      </c>
      <c r="I34" s="17">
        <v>78092</v>
      </c>
      <c r="J34" s="17">
        <v>61064</v>
      </c>
      <c r="K34" s="17">
        <v>36108</v>
      </c>
      <c r="L34" s="20" t="s">
        <v>640</v>
      </c>
    </row>
    <row r="35" spans="2:12" x14ac:dyDescent="0.2">
      <c r="B35" s="62">
        <v>2008</v>
      </c>
      <c r="C35" s="17">
        <v>268634</v>
      </c>
      <c r="D35" s="17">
        <v>93815</v>
      </c>
      <c r="E35" s="20" t="s">
        <v>604</v>
      </c>
      <c r="F35" s="17">
        <v>8379</v>
      </c>
      <c r="G35" s="17">
        <v>22321</v>
      </c>
      <c r="H35" s="17">
        <v>59038</v>
      </c>
      <c r="I35" s="17">
        <v>80016</v>
      </c>
      <c r="J35" s="17">
        <v>62303</v>
      </c>
      <c r="K35" s="17">
        <v>36527</v>
      </c>
      <c r="L35" s="20" t="s">
        <v>640</v>
      </c>
    </row>
    <row r="36" spans="2:12" x14ac:dyDescent="0.2">
      <c r="B36" s="62" t="s">
        <v>594</v>
      </c>
      <c r="C36" s="17">
        <v>272498</v>
      </c>
      <c r="D36" s="17">
        <v>94837</v>
      </c>
      <c r="E36" s="20" t="s">
        <v>608</v>
      </c>
      <c r="F36" s="17">
        <v>8413</v>
      </c>
      <c r="G36" s="17">
        <v>22545</v>
      </c>
      <c r="H36" s="17">
        <v>59792</v>
      </c>
      <c r="I36" s="17">
        <v>81457</v>
      </c>
      <c r="J36" s="17">
        <v>63316</v>
      </c>
      <c r="K36" s="17">
        <v>36925</v>
      </c>
      <c r="L36" s="20" t="s">
        <v>640</v>
      </c>
    </row>
    <row r="37" spans="2:12" x14ac:dyDescent="0.2">
      <c r="B37" s="62">
        <v>2010</v>
      </c>
      <c r="C37" s="17">
        <v>281769</v>
      </c>
      <c r="D37" s="17">
        <v>96914</v>
      </c>
      <c r="E37" s="20" t="s">
        <v>609</v>
      </c>
      <c r="F37" s="17">
        <v>8519</v>
      </c>
      <c r="G37" s="17">
        <v>24059</v>
      </c>
      <c r="H37" s="17">
        <v>62217</v>
      </c>
      <c r="I37" s="17">
        <v>83386</v>
      </c>
      <c r="J37" s="17">
        <v>63998</v>
      </c>
      <c r="K37" s="17">
        <v>39590</v>
      </c>
      <c r="L37" s="20" t="s">
        <v>641</v>
      </c>
    </row>
    <row r="38" spans="2:12" x14ac:dyDescent="0.2">
      <c r="B38" s="62">
        <v>2011</v>
      </c>
      <c r="C38" s="17">
        <v>286915</v>
      </c>
      <c r="D38" s="17">
        <v>97778</v>
      </c>
      <c r="E38" s="20" t="s">
        <v>444</v>
      </c>
      <c r="F38" s="17">
        <v>8632</v>
      </c>
      <c r="G38" s="17">
        <v>24812</v>
      </c>
      <c r="H38" s="17">
        <v>63988</v>
      </c>
      <c r="I38" s="17">
        <v>86071</v>
      </c>
      <c r="J38" s="17">
        <v>65742</v>
      </c>
      <c r="K38" s="17">
        <v>37670</v>
      </c>
      <c r="L38" s="20" t="s">
        <v>641</v>
      </c>
    </row>
    <row r="39" spans="2:12" x14ac:dyDescent="0.2">
      <c r="B39" s="62">
        <v>2012</v>
      </c>
      <c r="C39" s="17">
        <v>291022</v>
      </c>
      <c r="D39" s="17">
        <v>98713</v>
      </c>
      <c r="E39" s="20" t="s">
        <v>164</v>
      </c>
      <c r="F39" s="17">
        <v>8766</v>
      </c>
      <c r="G39" s="17">
        <v>25300</v>
      </c>
      <c r="H39" s="17">
        <v>64909</v>
      </c>
      <c r="I39" s="17">
        <v>87478</v>
      </c>
      <c r="J39" s="17">
        <v>66581</v>
      </c>
      <c r="K39" s="17">
        <v>37988</v>
      </c>
      <c r="L39" s="20" t="s">
        <v>642</v>
      </c>
    </row>
    <row r="40" spans="2:12" x14ac:dyDescent="0.2">
      <c r="B40" s="62">
        <v>2013</v>
      </c>
      <c r="C40" s="17">
        <v>296440</v>
      </c>
      <c r="D40" s="17">
        <v>99243</v>
      </c>
      <c r="E40" s="20" t="s">
        <v>602</v>
      </c>
      <c r="F40" s="17">
        <v>8954</v>
      </c>
      <c r="G40" s="17">
        <v>26142</v>
      </c>
      <c r="H40" s="17">
        <v>66531</v>
      </c>
      <c r="I40" s="17">
        <v>89179</v>
      </c>
      <c r="J40" s="17">
        <v>67406</v>
      </c>
      <c r="K40" s="17">
        <v>38228</v>
      </c>
      <c r="L40" s="20" t="s">
        <v>643</v>
      </c>
    </row>
    <row r="41" spans="2:12" x14ac:dyDescent="0.2">
      <c r="B41" s="62">
        <v>2014</v>
      </c>
      <c r="C41" s="17">
        <v>301569</v>
      </c>
      <c r="D41" s="17">
        <v>99695</v>
      </c>
      <c r="E41" s="20" t="s">
        <v>537</v>
      </c>
      <c r="F41" s="17">
        <v>9139</v>
      </c>
      <c r="G41" s="17">
        <v>26893</v>
      </c>
      <c r="H41" s="17">
        <v>68068</v>
      </c>
      <c r="I41" s="17">
        <v>90945</v>
      </c>
      <c r="J41" s="17">
        <v>68080</v>
      </c>
      <c r="K41" s="17">
        <v>38444</v>
      </c>
      <c r="L41" s="20" t="s">
        <v>644</v>
      </c>
    </row>
    <row r="42" spans="2:12" x14ac:dyDescent="0.2">
      <c r="B42" s="62">
        <v>2015</v>
      </c>
      <c r="C42" s="17">
        <v>306707</v>
      </c>
      <c r="D42" s="17">
        <v>100070</v>
      </c>
      <c r="E42" s="20" t="s">
        <v>455</v>
      </c>
      <c r="F42" s="17">
        <v>9438</v>
      </c>
      <c r="G42" s="17">
        <v>27825</v>
      </c>
      <c r="H42" s="17">
        <v>69534</v>
      </c>
      <c r="I42" s="17">
        <v>92450</v>
      </c>
      <c r="J42" s="17">
        <v>68809</v>
      </c>
      <c r="K42" s="17">
        <v>38651</v>
      </c>
      <c r="L42" s="20" t="s">
        <v>645</v>
      </c>
    </row>
    <row r="43" spans="2:12" x14ac:dyDescent="0.2">
      <c r="B43" s="62">
        <v>2016</v>
      </c>
      <c r="C43" s="17">
        <v>312678</v>
      </c>
      <c r="D43" s="17">
        <v>100351</v>
      </c>
      <c r="E43" s="20" t="s">
        <v>610</v>
      </c>
      <c r="F43" s="17">
        <v>9807</v>
      </c>
      <c r="G43" s="17">
        <v>29122</v>
      </c>
      <c r="H43" s="17">
        <v>71357</v>
      </c>
      <c r="I43" s="17">
        <v>94071</v>
      </c>
      <c r="J43" s="17">
        <v>69425</v>
      </c>
      <c r="K43" s="17">
        <v>38896</v>
      </c>
      <c r="L43" s="20" t="s">
        <v>646</v>
      </c>
    </row>
    <row r="44" spans="2:12" x14ac:dyDescent="0.2">
      <c r="B44" s="62">
        <v>2017</v>
      </c>
      <c r="C44" s="17">
        <v>318457</v>
      </c>
      <c r="D44" s="17">
        <v>100785</v>
      </c>
      <c r="E44" s="20" t="s">
        <v>611</v>
      </c>
      <c r="F44" s="17">
        <v>10048</v>
      </c>
      <c r="G44" s="17">
        <v>30394</v>
      </c>
      <c r="H44" s="17">
        <v>73319</v>
      </c>
      <c r="I44" s="17">
        <v>95578</v>
      </c>
      <c r="J44" s="17">
        <v>70075</v>
      </c>
      <c r="K44" s="17">
        <v>39043</v>
      </c>
      <c r="L44" s="20" t="s">
        <v>647</v>
      </c>
    </row>
    <row r="45" spans="2:12" x14ac:dyDescent="0.2">
      <c r="B45" s="62">
        <v>2018</v>
      </c>
      <c r="C45" s="17">
        <v>323963</v>
      </c>
      <c r="D45" s="17">
        <v>101074</v>
      </c>
      <c r="E45" s="20" t="s">
        <v>612</v>
      </c>
      <c r="F45" s="17">
        <v>10295</v>
      </c>
      <c r="G45" s="17">
        <v>31832</v>
      </c>
      <c r="H45" s="17">
        <v>75128</v>
      </c>
      <c r="I45" s="17">
        <v>97035</v>
      </c>
      <c r="J45" s="17">
        <v>70493</v>
      </c>
      <c r="K45" s="17">
        <v>39180</v>
      </c>
      <c r="L45" s="20" t="s">
        <v>648</v>
      </c>
    </row>
    <row r="46" spans="2:12" x14ac:dyDescent="0.2">
      <c r="B46" s="62">
        <v>2019</v>
      </c>
      <c r="C46" s="17">
        <v>328961</v>
      </c>
      <c r="D46" s="17">
        <v>101565</v>
      </c>
      <c r="E46" s="20" t="s">
        <v>613</v>
      </c>
      <c r="F46" s="17">
        <v>10507</v>
      </c>
      <c r="G46" s="17">
        <v>33244</v>
      </c>
      <c r="H46" s="17">
        <v>76794</v>
      </c>
      <c r="I46" s="17">
        <v>98148</v>
      </c>
      <c r="J46" s="17">
        <v>70933</v>
      </c>
      <c r="K46" s="17">
        <v>39335</v>
      </c>
      <c r="L46" s="20" t="s">
        <v>649</v>
      </c>
    </row>
    <row r="47" spans="2:12" x14ac:dyDescent="0.2">
      <c r="B47" s="62">
        <v>2020</v>
      </c>
      <c r="C47" s="17">
        <v>333007</v>
      </c>
      <c r="D47" s="17">
        <v>101912</v>
      </c>
      <c r="E47" s="20" t="s">
        <v>614</v>
      </c>
      <c r="F47" s="17">
        <v>10626</v>
      </c>
      <c r="G47" s="17">
        <v>34174</v>
      </c>
      <c r="H47" s="17">
        <v>78172</v>
      </c>
      <c r="I47" s="17">
        <v>99208</v>
      </c>
      <c r="J47" s="17">
        <v>71399</v>
      </c>
      <c r="K47" s="17">
        <v>39428</v>
      </c>
      <c r="L47" s="20" t="s">
        <v>649</v>
      </c>
    </row>
    <row r="48" spans="2:12" x14ac:dyDescent="0.2">
      <c r="B48" s="62">
        <v>2021</v>
      </c>
      <c r="C48" s="17">
        <v>336690</v>
      </c>
      <c r="D48" s="17">
        <v>102206</v>
      </c>
      <c r="E48" s="20" t="s">
        <v>615</v>
      </c>
      <c r="F48" s="17">
        <v>10815</v>
      </c>
      <c r="G48" s="17">
        <v>35082</v>
      </c>
      <c r="H48" s="17">
        <v>79286</v>
      </c>
      <c r="I48" s="17">
        <v>100150</v>
      </c>
      <c r="J48" s="17">
        <v>71748</v>
      </c>
      <c r="K48" s="17">
        <v>39609</v>
      </c>
      <c r="L48" s="20" t="s">
        <v>648</v>
      </c>
    </row>
    <row r="49" spans="2:12" x14ac:dyDescent="0.2">
      <c r="B49" s="62">
        <v>2022</v>
      </c>
      <c r="C49" s="17">
        <v>340914</v>
      </c>
      <c r="D49" s="17">
        <v>102553</v>
      </c>
      <c r="E49" s="20" t="s">
        <v>616</v>
      </c>
      <c r="F49" s="17">
        <v>11102</v>
      </c>
      <c r="G49" s="17">
        <v>36065</v>
      </c>
      <c r="H49" s="17">
        <v>80517</v>
      </c>
      <c r="I49" s="17">
        <v>101157</v>
      </c>
      <c r="J49" s="17">
        <v>72294</v>
      </c>
      <c r="K49" s="17">
        <v>39779</v>
      </c>
      <c r="L49" s="20" t="s">
        <v>648</v>
      </c>
    </row>
    <row r="50" spans="2:12" x14ac:dyDescent="0.2">
      <c r="B50" s="63">
        <v>2023</v>
      </c>
      <c r="C50" s="19">
        <v>345063</v>
      </c>
      <c r="D50" s="19">
        <v>102969</v>
      </c>
      <c r="E50" s="27" t="s">
        <v>1348</v>
      </c>
      <c r="F50" s="19">
        <v>11364</v>
      </c>
      <c r="G50" s="19">
        <v>37057</v>
      </c>
      <c r="H50" s="19">
        <v>81608</v>
      </c>
      <c r="I50" s="19">
        <v>102183</v>
      </c>
      <c r="J50" s="19">
        <v>72891</v>
      </c>
      <c r="K50" s="19">
        <v>39960</v>
      </c>
      <c r="L50" s="27" t="s">
        <v>1358</v>
      </c>
    </row>
    <row r="52" spans="2:12" x14ac:dyDescent="0.2">
      <c r="B52" s="72" t="s">
        <v>650</v>
      </c>
      <c r="C52" s="73"/>
      <c r="D52" s="73"/>
      <c r="E52" s="73"/>
      <c r="F52" s="73"/>
      <c r="G52" s="73"/>
      <c r="H52" s="73"/>
      <c r="I52" s="73"/>
      <c r="J52" s="73"/>
      <c r="K52" s="73"/>
      <c r="L52" s="73"/>
    </row>
    <row r="53" spans="2:12" x14ac:dyDescent="0.2">
      <c r="B53" s="72" t="s">
        <v>651</v>
      </c>
      <c r="C53" s="73"/>
      <c r="D53" s="73"/>
      <c r="E53" s="73"/>
      <c r="F53" s="73"/>
      <c r="G53" s="73"/>
      <c r="H53" s="73"/>
      <c r="I53" s="73"/>
      <c r="J53" s="73"/>
      <c r="K53" s="73"/>
      <c r="L53" s="73"/>
    </row>
    <row r="54" spans="2:12" x14ac:dyDescent="0.2">
      <c r="B54" s="72" t="s">
        <v>652</v>
      </c>
      <c r="C54" s="73"/>
      <c r="D54" s="73"/>
      <c r="E54" s="73"/>
      <c r="F54" s="73"/>
      <c r="G54" s="73"/>
      <c r="H54" s="73"/>
      <c r="I54" s="73"/>
      <c r="J54" s="73"/>
      <c r="K54" s="73"/>
      <c r="L54" s="73"/>
    </row>
    <row r="55" spans="2:12" ht="25.5" customHeight="1" x14ac:dyDescent="0.2">
      <c r="B55" s="78" t="s">
        <v>1359</v>
      </c>
      <c r="C55" s="73"/>
      <c r="D55" s="73"/>
      <c r="E55" s="73"/>
      <c r="F55" s="73"/>
      <c r="G55" s="73"/>
      <c r="H55" s="73"/>
      <c r="I55" s="73"/>
      <c r="J55" s="73"/>
      <c r="K55" s="73"/>
      <c r="L55" s="73"/>
    </row>
    <row r="56" spans="2:12" ht="29.25" customHeight="1" x14ac:dyDescent="0.2">
      <c r="B56" s="78" t="s">
        <v>1436</v>
      </c>
      <c r="C56" s="73"/>
      <c r="D56" s="73"/>
      <c r="E56" s="73"/>
      <c r="F56" s="73"/>
      <c r="G56" s="73"/>
      <c r="H56" s="73"/>
      <c r="I56" s="73"/>
      <c r="J56" s="73"/>
      <c r="K56" s="73"/>
      <c r="L56" s="73"/>
    </row>
  </sheetData>
  <mergeCells count="17">
    <mergeCell ref="B4:B6"/>
    <mergeCell ref="C4:E4"/>
    <mergeCell ref="F4:K4"/>
    <mergeCell ref="L4:L6"/>
    <mergeCell ref="C5:C6"/>
    <mergeCell ref="D5:E5"/>
    <mergeCell ref="F5:F6"/>
    <mergeCell ref="G5:G6"/>
    <mergeCell ref="H5:H6"/>
    <mergeCell ref="I5:I6"/>
    <mergeCell ref="J5:J6"/>
    <mergeCell ref="K5:K6"/>
    <mergeCell ref="B52:L52"/>
    <mergeCell ref="B53:L53"/>
    <mergeCell ref="B54:L54"/>
    <mergeCell ref="B55:L55"/>
    <mergeCell ref="B56:L56"/>
  </mergeCells>
  <pageMargins left="0.7" right="0.7" top="0.75" bottom="0.75" header="0.3" footer="0.3"/>
  <pageSetup paperSize="9" scale="50" fitToWidth="0" fitToHeight="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A81F"/>
  </sheetPr>
  <dimension ref="B1:M30"/>
  <sheetViews>
    <sheetView showGridLines="0" workbookViewId="0"/>
  </sheetViews>
  <sheetFormatPr baseColWidth="10" defaultRowHeight="12.75" x14ac:dyDescent="0.2"/>
  <cols>
    <col min="1" max="1" width="2.5703125" customWidth="1"/>
    <col min="2" max="2" width="20.7109375" customWidth="1"/>
    <col min="3" max="13" width="10.7109375" customWidth="1"/>
  </cols>
  <sheetData>
    <row r="1" spans="2:13" ht="18" x14ac:dyDescent="0.25">
      <c r="B1" s="31" t="s">
        <v>1360</v>
      </c>
    </row>
    <row r="4" spans="2:13" x14ac:dyDescent="0.2">
      <c r="B4" s="74" t="s">
        <v>1513</v>
      </c>
      <c r="C4" s="75" t="s">
        <v>564</v>
      </c>
      <c r="D4" s="75" t="s">
        <v>564</v>
      </c>
      <c r="E4" s="75" t="s">
        <v>564</v>
      </c>
      <c r="F4" s="75" t="s">
        <v>564</v>
      </c>
      <c r="G4" s="75" t="s">
        <v>564</v>
      </c>
      <c r="H4" s="75" t="s">
        <v>564</v>
      </c>
      <c r="I4" s="75" t="s">
        <v>564</v>
      </c>
      <c r="J4" s="75" t="s">
        <v>564</v>
      </c>
      <c r="K4" s="75" t="s">
        <v>564</v>
      </c>
      <c r="L4" s="75" t="s">
        <v>564</v>
      </c>
      <c r="M4" s="75" t="s">
        <v>564</v>
      </c>
    </row>
    <row r="5" spans="2:13" x14ac:dyDescent="0.2">
      <c r="B5" s="74" t="s">
        <v>653</v>
      </c>
      <c r="C5" s="77" t="s">
        <v>258</v>
      </c>
      <c r="D5" s="75" t="s">
        <v>654</v>
      </c>
      <c r="E5" s="75" t="s">
        <v>654</v>
      </c>
      <c r="F5" s="75" t="s">
        <v>654</v>
      </c>
      <c r="G5" s="75" t="s">
        <v>654</v>
      </c>
      <c r="H5" s="75" t="s">
        <v>654</v>
      </c>
      <c r="I5" s="75" t="s">
        <v>654</v>
      </c>
      <c r="J5" s="75" t="s">
        <v>655</v>
      </c>
      <c r="K5" s="75" t="s">
        <v>655</v>
      </c>
      <c r="L5" s="75" t="s">
        <v>655</v>
      </c>
      <c r="M5" s="75" t="s">
        <v>655</v>
      </c>
    </row>
    <row r="6" spans="2:13" x14ac:dyDescent="0.2">
      <c r="B6" s="74" t="s">
        <v>653</v>
      </c>
      <c r="C6" s="77" t="s">
        <v>258</v>
      </c>
      <c r="D6" s="15">
        <v>1</v>
      </c>
      <c r="E6" s="15">
        <v>2</v>
      </c>
      <c r="F6" s="15">
        <v>3</v>
      </c>
      <c r="G6" s="15">
        <v>4</v>
      </c>
      <c r="H6" s="15">
        <v>5</v>
      </c>
      <c r="I6" s="15" t="s">
        <v>532</v>
      </c>
      <c r="J6" s="15" t="s">
        <v>656</v>
      </c>
      <c r="K6" s="15" t="s">
        <v>657</v>
      </c>
      <c r="L6" s="15" t="s">
        <v>658</v>
      </c>
      <c r="M6" s="15" t="s">
        <v>1514</v>
      </c>
    </row>
    <row r="7" spans="2:13" x14ac:dyDescent="0.2">
      <c r="B7" s="80" t="s">
        <v>655</v>
      </c>
      <c r="C7" s="81"/>
      <c r="D7" s="81"/>
      <c r="E7" s="81"/>
      <c r="F7" s="81"/>
      <c r="G7" s="81"/>
      <c r="H7" s="81"/>
      <c r="I7" s="81"/>
      <c r="J7" s="81"/>
      <c r="K7" s="81"/>
      <c r="L7" s="81"/>
      <c r="M7" s="81"/>
    </row>
    <row r="8" spans="2:13" x14ac:dyDescent="0.2">
      <c r="B8" s="21" t="s">
        <v>258</v>
      </c>
      <c r="C8" s="26">
        <v>345063</v>
      </c>
      <c r="D8" s="26">
        <v>11364</v>
      </c>
      <c r="E8" s="26">
        <v>37057</v>
      </c>
      <c r="F8" s="26">
        <v>81608</v>
      </c>
      <c r="G8" s="26">
        <v>102183</v>
      </c>
      <c r="H8" s="26">
        <v>72891</v>
      </c>
      <c r="I8" s="26">
        <v>39960</v>
      </c>
      <c r="J8" s="26">
        <v>59599</v>
      </c>
      <c r="K8" s="26">
        <v>107962</v>
      </c>
      <c r="L8" s="26">
        <v>77930</v>
      </c>
      <c r="M8" s="26">
        <v>99572</v>
      </c>
    </row>
    <row r="9" spans="2:13" x14ac:dyDescent="0.2">
      <c r="B9" s="16" t="s">
        <v>659</v>
      </c>
      <c r="C9" s="17">
        <v>37098</v>
      </c>
      <c r="D9" s="17">
        <v>2027</v>
      </c>
      <c r="E9" s="17">
        <v>4659</v>
      </c>
      <c r="F9" s="17">
        <v>9800</v>
      </c>
      <c r="G9" s="17">
        <v>9238</v>
      </c>
      <c r="H9" s="17">
        <v>6093</v>
      </c>
      <c r="I9" s="17">
        <v>5281</v>
      </c>
      <c r="J9" s="17">
        <v>37098</v>
      </c>
      <c r="K9" s="17" t="s">
        <v>558</v>
      </c>
      <c r="L9" s="17" t="s">
        <v>558</v>
      </c>
      <c r="M9" s="17" t="s">
        <v>558</v>
      </c>
    </row>
    <row r="10" spans="2:13" x14ac:dyDescent="0.2">
      <c r="B10" s="16" t="s">
        <v>660</v>
      </c>
      <c r="C10" s="17">
        <v>22501</v>
      </c>
      <c r="D10" s="17">
        <v>801</v>
      </c>
      <c r="E10" s="17">
        <v>1833</v>
      </c>
      <c r="F10" s="17">
        <v>4946</v>
      </c>
      <c r="G10" s="17">
        <v>5619</v>
      </c>
      <c r="H10" s="17">
        <v>5017</v>
      </c>
      <c r="I10" s="17">
        <v>4285</v>
      </c>
      <c r="J10" s="17">
        <v>22501</v>
      </c>
      <c r="K10" s="17" t="s">
        <v>558</v>
      </c>
      <c r="L10" s="17" t="s">
        <v>558</v>
      </c>
      <c r="M10" s="17" t="s">
        <v>558</v>
      </c>
    </row>
    <row r="11" spans="2:13" x14ac:dyDescent="0.2">
      <c r="B11" s="16" t="s">
        <v>661</v>
      </c>
      <c r="C11" s="17">
        <v>29737</v>
      </c>
      <c r="D11" s="17">
        <v>951</v>
      </c>
      <c r="E11" s="17">
        <v>2895</v>
      </c>
      <c r="F11" s="17">
        <v>7888</v>
      </c>
      <c r="G11" s="17">
        <v>8401</v>
      </c>
      <c r="H11" s="17">
        <v>5720</v>
      </c>
      <c r="I11" s="17">
        <v>3882</v>
      </c>
      <c r="J11" s="17" t="s">
        <v>558</v>
      </c>
      <c r="K11" s="17">
        <v>29737</v>
      </c>
      <c r="L11" s="17" t="s">
        <v>558</v>
      </c>
      <c r="M11" s="17" t="s">
        <v>558</v>
      </c>
    </row>
    <row r="12" spans="2:13" x14ac:dyDescent="0.2">
      <c r="B12" s="16" t="s">
        <v>662</v>
      </c>
      <c r="C12" s="17">
        <v>38067</v>
      </c>
      <c r="D12" s="17">
        <v>1909</v>
      </c>
      <c r="E12" s="17">
        <v>4308</v>
      </c>
      <c r="F12" s="17">
        <v>11649</v>
      </c>
      <c r="G12" s="17">
        <v>11244</v>
      </c>
      <c r="H12" s="17">
        <v>5252</v>
      </c>
      <c r="I12" s="17">
        <v>3705</v>
      </c>
      <c r="J12" s="17" t="s">
        <v>558</v>
      </c>
      <c r="K12" s="17">
        <v>38067</v>
      </c>
      <c r="L12" s="17" t="s">
        <v>558</v>
      </c>
      <c r="M12" s="17" t="s">
        <v>558</v>
      </c>
    </row>
    <row r="13" spans="2:13" x14ac:dyDescent="0.2">
      <c r="B13" s="16" t="s">
        <v>663</v>
      </c>
      <c r="C13" s="17">
        <v>40158</v>
      </c>
      <c r="D13" s="17">
        <v>1979</v>
      </c>
      <c r="E13" s="17">
        <v>3939</v>
      </c>
      <c r="F13" s="17">
        <v>8550</v>
      </c>
      <c r="G13" s="17">
        <v>11605</v>
      </c>
      <c r="H13" s="17">
        <v>8869</v>
      </c>
      <c r="I13" s="17">
        <v>5216</v>
      </c>
      <c r="J13" s="17" t="s">
        <v>558</v>
      </c>
      <c r="K13" s="17">
        <v>40158</v>
      </c>
      <c r="L13" s="17" t="s">
        <v>558</v>
      </c>
      <c r="M13" s="17" t="s">
        <v>558</v>
      </c>
    </row>
    <row r="14" spans="2:13" x14ac:dyDescent="0.2">
      <c r="B14" s="16" t="s">
        <v>664</v>
      </c>
      <c r="C14" s="17">
        <v>38495</v>
      </c>
      <c r="D14" s="17">
        <v>976</v>
      </c>
      <c r="E14" s="17">
        <v>3380</v>
      </c>
      <c r="F14" s="17">
        <v>6904</v>
      </c>
      <c r="G14" s="17">
        <v>11341</v>
      </c>
      <c r="H14" s="17">
        <v>10594</v>
      </c>
      <c r="I14" s="17">
        <v>5300</v>
      </c>
      <c r="J14" s="17" t="s">
        <v>558</v>
      </c>
      <c r="K14" s="17" t="s">
        <v>558</v>
      </c>
      <c r="L14" s="17">
        <v>38495</v>
      </c>
      <c r="M14" s="17" t="s">
        <v>558</v>
      </c>
    </row>
    <row r="15" spans="2:13" x14ac:dyDescent="0.2">
      <c r="B15" s="16" t="s">
        <v>665</v>
      </c>
      <c r="C15" s="17">
        <v>39435</v>
      </c>
      <c r="D15" s="17">
        <v>830</v>
      </c>
      <c r="E15" s="17">
        <v>3317</v>
      </c>
      <c r="F15" s="17">
        <v>7640</v>
      </c>
      <c r="G15" s="17">
        <v>12799</v>
      </c>
      <c r="H15" s="17">
        <v>10212</v>
      </c>
      <c r="I15" s="17">
        <v>4637</v>
      </c>
      <c r="J15" s="17" t="s">
        <v>558</v>
      </c>
      <c r="K15" s="17" t="s">
        <v>558</v>
      </c>
      <c r="L15" s="17">
        <v>39435</v>
      </c>
      <c r="M15" s="17" t="s">
        <v>558</v>
      </c>
    </row>
    <row r="16" spans="2:13" x14ac:dyDescent="0.2">
      <c r="B16" s="16" t="s">
        <v>666</v>
      </c>
      <c r="C16" s="17">
        <v>16091</v>
      </c>
      <c r="D16" s="17">
        <v>94</v>
      </c>
      <c r="E16" s="17">
        <v>591</v>
      </c>
      <c r="F16" s="17">
        <v>1913</v>
      </c>
      <c r="G16" s="17">
        <v>5476</v>
      </c>
      <c r="H16" s="17">
        <v>5902</v>
      </c>
      <c r="I16" s="17">
        <v>2115</v>
      </c>
      <c r="J16" s="17" t="s">
        <v>558</v>
      </c>
      <c r="K16" s="17" t="s">
        <v>558</v>
      </c>
      <c r="L16" s="17" t="s">
        <v>558</v>
      </c>
      <c r="M16" s="17">
        <v>16091</v>
      </c>
    </row>
    <row r="17" spans="2:13" x14ac:dyDescent="0.2">
      <c r="B17" s="16" t="s">
        <v>667</v>
      </c>
      <c r="C17" s="17">
        <v>22349</v>
      </c>
      <c r="D17" s="17">
        <v>222</v>
      </c>
      <c r="E17" s="17">
        <v>1416</v>
      </c>
      <c r="F17" s="17">
        <v>4279</v>
      </c>
      <c r="G17" s="17">
        <v>8223</v>
      </c>
      <c r="H17" s="17">
        <v>6078</v>
      </c>
      <c r="I17" s="17">
        <v>2131</v>
      </c>
      <c r="J17" s="17" t="s">
        <v>558</v>
      </c>
      <c r="K17" s="17" t="s">
        <v>558</v>
      </c>
      <c r="L17" s="17" t="s">
        <v>558</v>
      </c>
      <c r="M17" s="17">
        <v>22349</v>
      </c>
    </row>
    <row r="18" spans="2:13" x14ac:dyDescent="0.2">
      <c r="B18" s="16" t="s">
        <v>668</v>
      </c>
      <c r="C18" s="17">
        <v>24225</v>
      </c>
      <c r="D18" s="17">
        <v>376</v>
      </c>
      <c r="E18" s="17">
        <v>3243</v>
      </c>
      <c r="F18" s="17">
        <v>6673</v>
      </c>
      <c r="G18" s="17">
        <v>8066</v>
      </c>
      <c r="H18" s="17">
        <v>4338</v>
      </c>
      <c r="I18" s="17">
        <v>1529</v>
      </c>
      <c r="J18" s="17" t="s">
        <v>558</v>
      </c>
      <c r="K18" s="17" t="s">
        <v>558</v>
      </c>
      <c r="L18" s="17" t="s">
        <v>558</v>
      </c>
      <c r="M18" s="17">
        <v>24225</v>
      </c>
    </row>
    <row r="19" spans="2:13" x14ac:dyDescent="0.2">
      <c r="B19" s="34" t="s">
        <v>1363</v>
      </c>
      <c r="C19" s="17">
        <v>25217</v>
      </c>
      <c r="D19" s="17">
        <v>709</v>
      </c>
      <c r="E19" s="17">
        <v>5135</v>
      </c>
      <c r="F19" s="17">
        <v>8087</v>
      </c>
      <c r="G19" s="17">
        <v>7024</v>
      </c>
      <c r="H19" s="17">
        <v>3067</v>
      </c>
      <c r="I19" s="17">
        <v>1195</v>
      </c>
      <c r="J19" s="17" t="s">
        <v>558</v>
      </c>
      <c r="K19" s="17" t="s">
        <v>558</v>
      </c>
      <c r="L19" s="17" t="s">
        <v>558</v>
      </c>
      <c r="M19" s="17">
        <v>25217</v>
      </c>
    </row>
    <row r="20" spans="2:13" x14ac:dyDescent="0.2">
      <c r="B20" s="16" t="s">
        <v>1361</v>
      </c>
      <c r="C20" s="17">
        <v>11690</v>
      </c>
      <c r="D20" s="17">
        <v>490</v>
      </c>
      <c r="E20" s="17">
        <v>2341</v>
      </c>
      <c r="F20" s="17">
        <v>3279</v>
      </c>
      <c r="G20" s="17">
        <v>3147</v>
      </c>
      <c r="H20" s="17">
        <v>1749</v>
      </c>
      <c r="I20" s="17">
        <v>684</v>
      </c>
      <c r="J20" s="17" t="s">
        <v>558</v>
      </c>
      <c r="K20" s="17" t="s">
        <v>558</v>
      </c>
      <c r="L20" s="17" t="s">
        <v>558</v>
      </c>
      <c r="M20" s="17">
        <v>11690</v>
      </c>
    </row>
    <row r="21" spans="2:13" x14ac:dyDescent="0.2">
      <c r="B21" s="80" t="s">
        <v>669</v>
      </c>
      <c r="C21" s="81"/>
      <c r="D21" s="81"/>
      <c r="E21" s="81"/>
      <c r="F21" s="81"/>
      <c r="G21" s="81"/>
      <c r="H21" s="81"/>
      <c r="I21" s="81"/>
      <c r="J21" s="81"/>
      <c r="K21" s="81"/>
      <c r="L21" s="81"/>
      <c r="M21" s="81"/>
    </row>
    <row r="22" spans="2:13" x14ac:dyDescent="0.2">
      <c r="B22" s="16" t="s">
        <v>670</v>
      </c>
      <c r="C22" s="17">
        <v>9561</v>
      </c>
      <c r="D22" s="17">
        <v>7366</v>
      </c>
      <c r="E22" s="17">
        <v>1934</v>
      </c>
      <c r="F22" s="17">
        <v>235</v>
      </c>
      <c r="G22" s="17">
        <v>21</v>
      </c>
      <c r="H22" s="17">
        <v>0</v>
      </c>
      <c r="I22" s="17">
        <v>5</v>
      </c>
      <c r="J22" s="17">
        <v>2629</v>
      </c>
      <c r="K22" s="17">
        <v>4554</v>
      </c>
      <c r="L22" s="17">
        <v>1277</v>
      </c>
      <c r="M22" s="17">
        <v>1101</v>
      </c>
    </row>
    <row r="23" spans="2:13" x14ac:dyDescent="0.2">
      <c r="B23" s="16" t="s">
        <v>671</v>
      </c>
      <c r="C23" s="17">
        <v>25044</v>
      </c>
      <c r="D23" s="17">
        <v>3118</v>
      </c>
      <c r="E23" s="17">
        <v>15988</v>
      </c>
      <c r="F23" s="17">
        <v>4787</v>
      </c>
      <c r="G23" s="17">
        <v>925</v>
      </c>
      <c r="H23" s="17">
        <v>196</v>
      </c>
      <c r="I23" s="17">
        <v>30</v>
      </c>
      <c r="J23" s="17">
        <v>5356</v>
      </c>
      <c r="K23" s="17">
        <v>10870</v>
      </c>
      <c r="L23" s="17">
        <v>3846</v>
      </c>
      <c r="M23" s="17">
        <v>4972</v>
      </c>
    </row>
    <row r="24" spans="2:13" x14ac:dyDescent="0.2">
      <c r="B24" s="16" t="s">
        <v>672</v>
      </c>
      <c r="C24" s="17">
        <v>53928</v>
      </c>
      <c r="D24" s="17">
        <v>510</v>
      </c>
      <c r="E24" s="17">
        <v>15168</v>
      </c>
      <c r="F24" s="17">
        <v>28877</v>
      </c>
      <c r="G24" s="17">
        <v>7683</v>
      </c>
      <c r="H24" s="17">
        <v>1349</v>
      </c>
      <c r="I24" s="17">
        <v>341</v>
      </c>
      <c r="J24" s="17">
        <v>9738</v>
      </c>
      <c r="K24" s="17">
        <v>24941</v>
      </c>
      <c r="L24" s="17">
        <v>8356</v>
      </c>
      <c r="M24" s="17">
        <v>10893</v>
      </c>
    </row>
    <row r="25" spans="2:13" x14ac:dyDescent="0.2">
      <c r="B25" s="16" t="s">
        <v>673</v>
      </c>
      <c r="C25" s="17">
        <v>68499</v>
      </c>
      <c r="D25" s="17">
        <v>137</v>
      </c>
      <c r="E25" s="17">
        <v>3035</v>
      </c>
      <c r="F25" s="17">
        <v>31950</v>
      </c>
      <c r="G25" s="17">
        <v>26335</v>
      </c>
      <c r="H25" s="17">
        <v>5734</v>
      </c>
      <c r="I25" s="17">
        <v>1308</v>
      </c>
      <c r="J25" s="17">
        <v>12185</v>
      </c>
      <c r="K25" s="17">
        <v>24389</v>
      </c>
      <c r="L25" s="17">
        <v>14241</v>
      </c>
      <c r="M25" s="17">
        <v>17684</v>
      </c>
    </row>
    <row r="26" spans="2:13" x14ac:dyDescent="0.2">
      <c r="B26" s="16" t="s">
        <v>674</v>
      </c>
      <c r="C26" s="17">
        <v>55377</v>
      </c>
      <c r="D26" s="17">
        <v>76</v>
      </c>
      <c r="E26" s="17">
        <v>688</v>
      </c>
      <c r="F26" s="17">
        <v>10853</v>
      </c>
      <c r="G26" s="17">
        <v>30382</v>
      </c>
      <c r="H26" s="17">
        <v>10813</v>
      </c>
      <c r="I26" s="17">
        <v>2565</v>
      </c>
      <c r="J26" s="17">
        <v>8536</v>
      </c>
      <c r="K26" s="17">
        <v>14141</v>
      </c>
      <c r="L26" s="17">
        <v>13462</v>
      </c>
      <c r="M26" s="17">
        <v>19238</v>
      </c>
    </row>
    <row r="27" spans="2:13" x14ac:dyDescent="0.2">
      <c r="B27" s="16" t="s">
        <v>675</v>
      </c>
      <c r="C27" s="17">
        <v>77227</v>
      </c>
      <c r="D27" s="17">
        <v>88</v>
      </c>
      <c r="E27" s="17">
        <v>187</v>
      </c>
      <c r="F27" s="17">
        <v>4268</v>
      </c>
      <c r="G27" s="17">
        <v>29799</v>
      </c>
      <c r="H27" s="17">
        <v>31481</v>
      </c>
      <c r="I27" s="17">
        <v>11404</v>
      </c>
      <c r="J27" s="17">
        <v>12770</v>
      </c>
      <c r="K27" s="17">
        <v>18018</v>
      </c>
      <c r="L27" s="17">
        <v>20308</v>
      </c>
      <c r="M27" s="17">
        <v>26131</v>
      </c>
    </row>
    <row r="28" spans="2:13" x14ac:dyDescent="0.2">
      <c r="B28" s="18" t="s">
        <v>676</v>
      </c>
      <c r="C28" s="19">
        <v>55427</v>
      </c>
      <c r="D28" s="19">
        <v>69</v>
      </c>
      <c r="E28" s="19">
        <v>57</v>
      </c>
      <c r="F28" s="19">
        <v>638</v>
      </c>
      <c r="G28" s="19">
        <v>7038</v>
      </c>
      <c r="H28" s="19">
        <v>23318</v>
      </c>
      <c r="I28" s="19">
        <v>24307</v>
      </c>
      <c r="J28" s="19">
        <v>8385</v>
      </c>
      <c r="K28" s="19">
        <v>11049</v>
      </c>
      <c r="L28" s="19">
        <v>16440</v>
      </c>
      <c r="M28" s="19">
        <v>19553</v>
      </c>
    </row>
    <row r="30" spans="2:13" ht="17.100000000000001" customHeight="1" x14ac:dyDescent="0.2">
      <c r="B30" s="72" t="s">
        <v>526</v>
      </c>
      <c r="C30" s="73"/>
      <c r="D30" s="73"/>
      <c r="E30" s="73"/>
      <c r="F30" s="73"/>
      <c r="G30" s="73"/>
      <c r="H30" s="73"/>
      <c r="I30" s="73"/>
      <c r="J30" s="73"/>
      <c r="K30" s="73"/>
      <c r="L30" s="73"/>
      <c r="M30" s="73"/>
    </row>
  </sheetData>
  <mergeCells count="8">
    <mergeCell ref="B7:M7"/>
    <mergeCell ref="B21:M21"/>
    <mergeCell ref="B30:M30"/>
    <mergeCell ref="B4:B6"/>
    <mergeCell ref="C4:M4"/>
    <mergeCell ref="C5:C6"/>
    <mergeCell ref="D5:I5"/>
    <mergeCell ref="J5:M5"/>
  </mergeCells>
  <pageMargins left="0.7" right="0.7" top="0.75" bottom="0.75" header="0.3" footer="0.3"/>
  <pageSetup paperSize="9" scale="50" fitToWidth="0" fitToHeight="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A81F"/>
  </sheetPr>
  <dimension ref="B1:L67"/>
  <sheetViews>
    <sheetView showGridLines="0" workbookViewId="0"/>
  </sheetViews>
  <sheetFormatPr baseColWidth="10" defaultRowHeight="12.75" x14ac:dyDescent="0.2"/>
  <cols>
    <col min="1" max="1" width="2.5703125" customWidth="1"/>
    <col min="2" max="2" width="32.7109375" customWidth="1"/>
    <col min="3" max="12" width="10.7109375" customWidth="1"/>
  </cols>
  <sheetData>
    <row r="1" spans="2:12" ht="18" x14ac:dyDescent="0.25">
      <c r="B1" s="31" t="s">
        <v>1362</v>
      </c>
    </row>
    <row r="4" spans="2:12" x14ac:dyDescent="0.2">
      <c r="B4" s="74" t="s">
        <v>677</v>
      </c>
      <c r="C4" s="75" t="s">
        <v>678</v>
      </c>
      <c r="D4" s="75" t="s">
        <v>678</v>
      </c>
      <c r="E4" s="75" t="s">
        <v>678</v>
      </c>
      <c r="F4" s="75" t="s">
        <v>678</v>
      </c>
      <c r="G4" s="75" t="s">
        <v>678</v>
      </c>
      <c r="H4" s="75" t="s">
        <v>678</v>
      </c>
      <c r="I4" s="75" t="s">
        <v>678</v>
      </c>
      <c r="J4" s="75" t="s">
        <v>678</v>
      </c>
      <c r="K4" s="75" t="s">
        <v>678</v>
      </c>
      <c r="L4" s="75" t="s">
        <v>678</v>
      </c>
    </row>
    <row r="5" spans="2:12" x14ac:dyDescent="0.2">
      <c r="B5" s="74" t="s">
        <v>677</v>
      </c>
      <c r="C5" s="77" t="s">
        <v>258</v>
      </c>
      <c r="D5" s="75" t="s">
        <v>655</v>
      </c>
      <c r="E5" s="75" t="s">
        <v>655</v>
      </c>
      <c r="F5" s="75" t="s">
        <v>655</v>
      </c>
      <c r="G5" s="75" t="s">
        <v>655</v>
      </c>
      <c r="H5" s="75" t="s">
        <v>679</v>
      </c>
      <c r="I5" s="75" t="s">
        <v>679</v>
      </c>
      <c r="J5" s="75" t="s">
        <v>679</v>
      </c>
      <c r="K5" s="75" t="s">
        <v>679</v>
      </c>
      <c r="L5" s="75" t="s">
        <v>679</v>
      </c>
    </row>
    <row r="6" spans="2:12" x14ac:dyDescent="0.2">
      <c r="B6" s="74" t="s">
        <v>677</v>
      </c>
      <c r="C6" s="77" t="s">
        <v>258</v>
      </c>
      <c r="D6" s="15" t="s">
        <v>656</v>
      </c>
      <c r="E6" s="15" t="s">
        <v>657</v>
      </c>
      <c r="F6" s="15" t="s">
        <v>658</v>
      </c>
      <c r="G6" s="15" t="s">
        <v>1514</v>
      </c>
      <c r="H6" s="15">
        <v>1</v>
      </c>
      <c r="I6" s="15">
        <v>2</v>
      </c>
      <c r="J6" s="15" t="s">
        <v>680</v>
      </c>
      <c r="K6" s="15" t="s">
        <v>681</v>
      </c>
      <c r="L6" s="15" t="s">
        <v>682</v>
      </c>
    </row>
    <row r="7" spans="2:12" x14ac:dyDescent="0.2">
      <c r="B7" s="80" t="s">
        <v>683</v>
      </c>
      <c r="C7" s="81"/>
      <c r="D7" s="81"/>
      <c r="E7" s="81"/>
      <c r="F7" s="81"/>
      <c r="G7" s="81"/>
      <c r="H7" s="81"/>
      <c r="I7" s="81"/>
      <c r="J7" s="81"/>
      <c r="K7" s="81"/>
      <c r="L7" s="81"/>
    </row>
    <row r="8" spans="2:12" x14ac:dyDescent="0.2">
      <c r="B8" s="21" t="s">
        <v>258</v>
      </c>
      <c r="C8" s="26">
        <v>155630</v>
      </c>
      <c r="D8" s="26">
        <v>34468</v>
      </c>
      <c r="E8" s="26">
        <v>47411</v>
      </c>
      <c r="F8" s="26">
        <v>39908</v>
      </c>
      <c r="G8" s="26">
        <v>33843</v>
      </c>
      <c r="H8" s="26">
        <v>112049</v>
      </c>
      <c r="I8" s="26">
        <v>15424</v>
      </c>
      <c r="J8" s="26">
        <v>11834</v>
      </c>
      <c r="K8" s="26">
        <v>10848</v>
      </c>
      <c r="L8" s="26">
        <v>5162</v>
      </c>
    </row>
    <row r="9" spans="2:12" x14ac:dyDescent="0.2">
      <c r="B9" s="16" t="s">
        <v>684</v>
      </c>
      <c r="C9" s="17"/>
      <c r="D9" s="17"/>
      <c r="E9" s="17"/>
      <c r="F9" s="17"/>
      <c r="G9" s="17"/>
      <c r="H9" s="17"/>
      <c r="I9" s="17"/>
      <c r="J9" s="17"/>
      <c r="K9" s="17"/>
      <c r="L9" s="17"/>
    </row>
    <row r="10" spans="2:12" x14ac:dyDescent="0.2">
      <c r="B10" s="16" t="s">
        <v>331</v>
      </c>
      <c r="C10" s="17">
        <v>102969</v>
      </c>
      <c r="D10" s="17">
        <v>17034</v>
      </c>
      <c r="E10" s="17">
        <v>33289</v>
      </c>
      <c r="F10" s="17">
        <v>29913</v>
      </c>
      <c r="G10" s="17">
        <v>22733</v>
      </c>
      <c r="H10" s="17">
        <v>102969</v>
      </c>
      <c r="I10" s="17" t="s">
        <v>558</v>
      </c>
      <c r="J10" s="17" t="s">
        <v>558</v>
      </c>
      <c r="K10" s="17" t="s">
        <v>558</v>
      </c>
      <c r="L10" s="17" t="s">
        <v>558</v>
      </c>
    </row>
    <row r="11" spans="2:12" x14ac:dyDescent="0.2">
      <c r="B11" s="16" t="s">
        <v>332</v>
      </c>
      <c r="C11" s="17">
        <v>33666</v>
      </c>
      <c r="D11" s="17">
        <v>7846</v>
      </c>
      <c r="E11" s="17">
        <v>9467</v>
      </c>
      <c r="F11" s="17">
        <v>6785</v>
      </c>
      <c r="G11" s="17">
        <v>9568</v>
      </c>
      <c r="H11" s="17" t="s">
        <v>558</v>
      </c>
      <c r="I11" s="17">
        <v>11067</v>
      </c>
      <c r="J11" s="17">
        <v>8789</v>
      </c>
      <c r="K11" s="17">
        <v>9437</v>
      </c>
      <c r="L11" s="17">
        <v>4373</v>
      </c>
    </row>
    <row r="12" spans="2:12" x14ac:dyDescent="0.2">
      <c r="B12" s="16" t="s">
        <v>685</v>
      </c>
      <c r="C12" s="17">
        <v>13679</v>
      </c>
      <c r="D12" s="17">
        <v>7308</v>
      </c>
      <c r="E12" s="17">
        <v>3092</v>
      </c>
      <c r="F12" s="17">
        <v>2251</v>
      </c>
      <c r="G12" s="17">
        <v>1028</v>
      </c>
      <c r="H12" s="17">
        <v>6138</v>
      </c>
      <c r="I12" s="17">
        <v>3424</v>
      </c>
      <c r="J12" s="17">
        <v>2283</v>
      </c>
      <c r="K12" s="17">
        <v>1173</v>
      </c>
      <c r="L12" s="17">
        <v>661</v>
      </c>
    </row>
    <row r="13" spans="2:12" x14ac:dyDescent="0.2">
      <c r="B13" s="16" t="s">
        <v>686</v>
      </c>
      <c r="C13" s="17">
        <v>5316</v>
      </c>
      <c r="D13" s="17">
        <v>2280</v>
      </c>
      <c r="E13" s="17">
        <v>1563</v>
      </c>
      <c r="F13" s="17">
        <v>959</v>
      </c>
      <c r="G13" s="17">
        <v>514</v>
      </c>
      <c r="H13" s="17">
        <v>2942</v>
      </c>
      <c r="I13" s="17">
        <v>933</v>
      </c>
      <c r="J13" s="17">
        <v>762</v>
      </c>
      <c r="K13" s="17">
        <v>238</v>
      </c>
      <c r="L13" s="17">
        <v>128</v>
      </c>
    </row>
    <row r="14" spans="2:12" x14ac:dyDescent="0.2">
      <c r="B14" s="80" t="s">
        <v>655</v>
      </c>
      <c r="C14" s="81"/>
      <c r="D14" s="81"/>
      <c r="E14" s="81"/>
      <c r="F14" s="81"/>
      <c r="G14" s="81"/>
      <c r="H14" s="81"/>
      <c r="I14" s="81"/>
      <c r="J14" s="81"/>
      <c r="K14" s="81"/>
      <c r="L14" s="81"/>
    </row>
    <row r="15" spans="2:12" x14ac:dyDescent="0.2">
      <c r="B15" s="16" t="s">
        <v>659</v>
      </c>
      <c r="C15" s="17">
        <v>19460</v>
      </c>
      <c r="D15" s="17">
        <v>19460</v>
      </c>
      <c r="E15" s="17" t="s">
        <v>558</v>
      </c>
      <c r="F15" s="17" t="s">
        <v>558</v>
      </c>
      <c r="G15" s="17" t="s">
        <v>558</v>
      </c>
      <c r="H15" s="17">
        <v>10833</v>
      </c>
      <c r="I15" s="17">
        <v>4556</v>
      </c>
      <c r="J15" s="17">
        <v>3296</v>
      </c>
      <c r="K15" s="17">
        <v>571</v>
      </c>
      <c r="L15" s="17">
        <v>126</v>
      </c>
    </row>
    <row r="16" spans="2:12" x14ac:dyDescent="0.2">
      <c r="B16" s="16" t="s">
        <v>660</v>
      </c>
      <c r="C16" s="17">
        <v>15008</v>
      </c>
      <c r="D16" s="17">
        <v>15008</v>
      </c>
      <c r="E16" s="17" t="s">
        <v>558</v>
      </c>
      <c r="F16" s="17" t="s">
        <v>558</v>
      </c>
      <c r="G16" s="17" t="s">
        <v>558</v>
      </c>
      <c r="H16" s="17">
        <v>10890</v>
      </c>
      <c r="I16" s="17">
        <v>2431</v>
      </c>
      <c r="J16" s="17">
        <v>1399</v>
      </c>
      <c r="K16" s="17">
        <v>215</v>
      </c>
      <c r="L16" s="17">
        <v>39</v>
      </c>
    </row>
    <row r="17" spans="2:12" x14ac:dyDescent="0.2">
      <c r="B17" s="16" t="s">
        <v>661</v>
      </c>
      <c r="C17" s="17">
        <v>16152</v>
      </c>
      <c r="D17" s="17" t="s">
        <v>558</v>
      </c>
      <c r="E17" s="17">
        <v>16152</v>
      </c>
      <c r="F17" s="17" t="s">
        <v>558</v>
      </c>
      <c r="G17" s="17" t="s">
        <v>558</v>
      </c>
      <c r="H17" s="17">
        <v>12423</v>
      </c>
      <c r="I17" s="17">
        <v>1611</v>
      </c>
      <c r="J17" s="17">
        <v>835</v>
      </c>
      <c r="K17" s="17">
        <v>935</v>
      </c>
      <c r="L17" s="17">
        <v>325</v>
      </c>
    </row>
    <row r="18" spans="2:12" x14ac:dyDescent="0.2">
      <c r="B18" s="16" t="s">
        <v>662</v>
      </c>
      <c r="C18" s="17">
        <v>13858</v>
      </c>
      <c r="D18" s="17" t="s">
        <v>558</v>
      </c>
      <c r="E18" s="17">
        <v>13858</v>
      </c>
      <c r="F18" s="17" t="s">
        <v>558</v>
      </c>
      <c r="G18" s="17" t="s">
        <v>558</v>
      </c>
      <c r="H18" s="17">
        <v>9760</v>
      </c>
      <c r="I18" s="17">
        <v>1339</v>
      </c>
      <c r="J18" s="17">
        <v>635</v>
      </c>
      <c r="K18" s="17">
        <v>1359</v>
      </c>
      <c r="L18" s="17">
        <v>737</v>
      </c>
    </row>
    <row r="19" spans="2:12" x14ac:dyDescent="0.2">
      <c r="B19" s="16" t="s">
        <v>663</v>
      </c>
      <c r="C19" s="17">
        <v>17401</v>
      </c>
      <c r="D19" s="17" t="s">
        <v>558</v>
      </c>
      <c r="E19" s="17">
        <v>17401</v>
      </c>
      <c r="F19" s="17" t="s">
        <v>558</v>
      </c>
      <c r="G19" s="17" t="s">
        <v>558</v>
      </c>
      <c r="H19" s="17">
        <v>13453</v>
      </c>
      <c r="I19" s="17">
        <v>1396</v>
      </c>
      <c r="J19" s="17">
        <v>640</v>
      </c>
      <c r="K19" s="17">
        <v>1133</v>
      </c>
      <c r="L19" s="17">
        <v>739</v>
      </c>
    </row>
    <row r="20" spans="2:12" x14ac:dyDescent="0.2">
      <c r="B20" s="16" t="s">
        <v>664</v>
      </c>
      <c r="C20" s="17">
        <v>20375</v>
      </c>
      <c r="D20" s="17" t="s">
        <v>558</v>
      </c>
      <c r="E20" s="17" t="s">
        <v>558</v>
      </c>
      <c r="F20" s="17">
        <v>20375</v>
      </c>
      <c r="G20" s="17" t="s">
        <v>558</v>
      </c>
      <c r="H20" s="17">
        <v>16169</v>
      </c>
      <c r="I20" s="17">
        <v>1314</v>
      </c>
      <c r="J20" s="17">
        <v>932</v>
      </c>
      <c r="K20" s="17">
        <v>1534</v>
      </c>
      <c r="L20" s="17">
        <v>405</v>
      </c>
    </row>
    <row r="21" spans="2:12" x14ac:dyDescent="0.2">
      <c r="B21" s="16" t="s">
        <v>665</v>
      </c>
      <c r="C21" s="17">
        <v>19533</v>
      </c>
      <c r="D21" s="17" t="s">
        <v>558</v>
      </c>
      <c r="E21" s="17" t="s">
        <v>558</v>
      </c>
      <c r="F21" s="17">
        <v>19533</v>
      </c>
      <c r="G21" s="17" t="s">
        <v>558</v>
      </c>
      <c r="H21" s="17">
        <v>15262</v>
      </c>
      <c r="I21" s="17">
        <v>1140</v>
      </c>
      <c r="J21" s="17">
        <v>1127</v>
      </c>
      <c r="K21" s="17">
        <v>1497</v>
      </c>
      <c r="L21" s="17">
        <v>487</v>
      </c>
    </row>
    <row r="22" spans="2:12" x14ac:dyDescent="0.2">
      <c r="B22" s="16" t="s">
        <v>666</v>
      </c>
      <c r="C22" s="17">
        <v>8603</v>
      </c>
      <c r="D22" s="17" t="s">
        <v>558</v>
      </c>
      <c r="E22" s="17" t="s">
        <v>558</v>
      </c>
      <c r="F22" s="17" t="s">
        <v>558</v>
      </c>
      <c r="G22" s="17">
        <v>8603</v>
      </c>
      <c r="H22" s="17">
        <v>7124</v>
      </c>
      <c r="I22" s="17">
        <v>266</v>
      </c>
      <c r="J22" s="17">
        <v>375</v>
      </c>
      <c r="K22" s="17">
        <v>655</v>
      </c>
      <c r="L22" s="17">
        <v>162</v>
      </c>
    </row>
    <row r="23" spans="2:12" x14ac:dyDescent="0.2">
      <c r="B23" s="16" t="s">
        <v>667</v>
      </c>
      <c r="C23" s="17">
        <v>8810</v>
      </c>
      <c r="D23" s="17" t="s">
        <v>558</v>
      </c>
      <c r="E23" s="17" t="s">
        <v>558</v>
      </c>
      <c r="F23" s="17" t="s">
        <v>558</v>
      </c>
      <c r="G23" s="17">
        <v>8810</v>
      </c>
      <c r="H23" s="17">
        <v>6402</v>
      </c>
      <c r="I23" s="17">
        <v>366</v>
      </c>
      <c r="J23" s="17">
        <v>688</v>
      </c>
      <c r="K23" s="17">
        <v>934</v>
      </c>
      <c r="L23" s="17">
        <v>412</v>
      </c>
    </row>
    <row r="24" spans="2:12" x14ac:dyDescent="0.2">
      <c r="B24" s="16" t="s">
        <v>668</v>
      </c>
      <c r="C24" s="17">
        <v>7231</v>
      </c>
      <c r="D24" s="17" t="s">
        <v>558</v>
      </c>
      <c r="E24" s="17" t="s">
        <v>558</v>
      </c>
      <c r="F24" s="17" t="s">
        <v>558</v>
      </c>
      <c r="G24" s="17">
        <v>7231</v>
      </c>
      <c r="H24" s="17">
        <v>4667</v>
      </c>
      <c r="I24" s="17">
        <v>394</v>
      </c>
      <c r="J24" s="17">
        <v>673</v>
      </c>
      <c r="K24" s="17">
        <v>780</v>
      </c>
      <c r="L24" s="17">
        <v>701</v>
      </c>
    </row>
    <row r="25" spans="2:12" x14ac:dyDescent="0.2">
      <c r="B25" s="16" t="s">
        <v>1363</v>
      </c>
      <c r="C25" s="17">
        <v>6007</v>
      </c>
      <c r="D25" s="17" t="s">
        <v>558</v>
      </c>
      <c r="E25" s="17" t="s">
        <v>558</v>
      </c>
      <c r="F25" s="17" t="s">
        <v>558</v>
      </c>
      <c r="G25" s="17">
        <v>6007</v>
      </c>
      <c r="H25" s="17">
        <v>3218</v>
      </c>
      <c r="I25" s="17">
        <v>381</v>
      </c>
      <c r="J25" s="17">
        <v>834</v>
      </c>
      <c r="K25" s="17">
        <v>815</v>
      </c>
      <c r="L25" s="17">
        <v>745</v>
      </c>
    </row>
    <row r="26" spans="2:12" x14ac:dyDescent="0.2">
      <c r="B26" s="16" t="s">
        <v>1361</v>
      </c>
      <c r="C26" s="17">
        <v>3192</v>
      </c>
      <c r="D26" s="17" t="s">
        <v>558</v>
      </c>
      <c r="E26" s="17" t="s">
        <v>558</v>
      </c>
      <c r="F26" s="17" t="s">
        <v>558</v>
      </c>
      <c r="G26" s="17">
        <v>3192</v>
      </c>
      <c r="H26" s="17">
        <v>1848</v>
      </c>
      <c r="I26" s="17">
        <v>230</v>
      </c>
      <c r="J26" s="17">
        <v>400</v>
      </c>
      <c r="K26" s="17">
        <v>420</v>
      </c>
      <c r="L26" s="17">
        <v>284</v>
      </c>
    </row>
    <row r="27" spans="2:12" x14ac:dyDescent="0.2">
      <c r="B27" s="80" t="s">
        <v>687</v>
      </c>
      <c r="C27" s="81"/>
      <c r="D27" s="81"/>
      <c r="E27" s="81"/>
      <c r="F27" s="81"/>
      <c r="G27" s="81"/>
      <c r="H27" s="81"/>
      <c r="I27" s="81"/>
      <c r="J27" s="81"/>
      <c r="K27" s="81"/>
      <c r="L27" s="81"/>
    </row>
    <row r="28" spans="2:12" x14ac:dyDescent="0.2">
      <c r="B28" s="16">
        <v>1</v>
      </c>
      <c r="C28" s="17">
        <v>9969</v>
      </c>
      <c r="D28" s="17">
        <v>1205</v>
      </c>
      <c r="E28" s="17">
        <v>6105</v>
      </c>
      <c r="F28" s="17">
        <v>1654</v>
      </c>
      <c r="G28" s="17">
        <v>1005</v>
      </c>
      <c r="H28" s="17">
        <v>9567</v>
      </c>
      <c r="I28" s="17">
        <v>314</v>
      </c>
      <c r="J28" s="17">
        <v>49</v>
      </c>
      <c r="K28" s="17">
        <v>6</v>
      </c>
      <c r="L28" s="17">
        <v>2</v>
      </c>
    </row>
    <row r="29" spans="2:12" x14ac:dyDescent="0.2">
      <c r="B29" s="16">
        <v>2</v>
      </c>
      <c r="C29" s="17">
        <v>85661</v>
      </c>
      <c r="D29" s="17">
        <v>18637</v>
      </c>
      <c r="E29" s="17">
        <v>29601</v>
      </c>
      <c r="F29" s="17">
        <v>19851</v>
      </c>
      <c r="G29" s="17">
        <v>17572</v>
      </c>
      <c r="H29" s="17">
        <v>74462</v>
      </c>
      <c r="I29" s="17">
        <v>8658</v>
      </c>
      <c r="J29" s="17">
        <v>2092</v>
      </c>
      <c r="K29" s="17">
        <v>317</v>
      </c>
      <c r="L29" s="17">
        <v>46</v>
      </c>
    </row>
    <row r="30" spans="2:12" x14ac:dyDescent="0.2">
      <c r="B30" s="16">
        <v>3</v>
      </c>
      <c r="C30" s="17">
        <v>44890</v>
      </c>
      <c r="D30" s="17">
        <v>11946</v>
      </c>
      <c r="E30" s="17">
        <v>7918</v>
      </c>
      <c r="F30" s="17">
        <v>14890</v>
      </c>
      <c r="G30" s="17">
        <v>10136</v>
      </c>
      <c r="H30" s="17">
        <v>26715</v>
      </c>
      <c r="I30" s="17">
        <v>5849</v>
      </c>
      <c r="J30" s="17">
        <v>6842</v>
      </c>
      <c r="K30" s="17">
        <v>4609</v>
      </c>
      <c r="L30" s="17">
        <v>769</v>
      </c>
    </row>
    <row r="31" spans="2:12" x14ac:dyDescent="0.2">
      <c r="B31" s="16" t="s">
        <v>688</v>
      </c>
      <c r="C31" s="17">
        <v>13780</v>
      </c>
      <c r="D31" s="17">
        <v>2550</v>
      </c>
      <c r="E31" s="17">
        <v>3000</v>
      </c>
      <c r="F31" s="17">
        <v>3354</v>
      </c>
      <c r="G31" s="17">
        <v>4876</v>
      </c>
      <c r="H31" s="17">
        <v>1260</v>
      </c>
      <c r="I31" s="17">
        <v>577</v>
      </c>
      <c r="J31" s="17">
        <v>2760</v>
      </c>
      <c r="K31" s="17">
        <v>5737</v>
      </c>
      <c r="L31" s="17">
        <v>3373</v>
      </c>
    </row>
    <row r="32" spans="2:12" x14ac:dyDescent="0.2">
      <c r="B32" s="16" t="s">
        <v>689</v>
      </c>
      <c r="C32" s="17">
        <v>834</v>
      </c>
      <c r="D32" s="17">
        <v>111</v>
      </c>
      <c r="E32" s="17">
        <v>418</v>
      </c>
      <c r="F32" s="17">
        <v>105</v>
      </c>
      <c r="G32" s="17">
        <v>200</v>
      </c>
      <c r="H32" s="17">
        <v>31</v>
      </c>
      <c r="I32" s="17">
        <v>20</v>
      </c>
      <c r="J32" s="17">
        <v>86</v>
      </c>
      <c r="K32" s="17">
        <v>149</v>
      </c>
      <c r="L32" s="17">
        <v>540</v>
      </c>
    </row>
    <row r="33" spans="2:12" x14ac:dyDescent="0.2">
      <c r="B33" s="16" t="s">
        <v>690</v>
      </c>
      <c r="C33" s="17">
        <v>496</v>
      </c>
      <c r="D33" s="17">
        <v>19</v>
      </c>
      <c r="E33" s="17">
        <v>369</v>
      </c>
      <c r="F33" s="17">
        <v>54</v>
      </c>
      <c r="G33" s="17">
        <v>54</v>
      </c>
      <c r="H33" s="17">
        <v>14</v>
      </c>
      <c r="I33" s="17">
        <v>6</v>
      </c>
      <c r="J33" s="17">
        <v>5</v>
      </c>
      <c r="K33" s="17">
        <v>30</v>
      </c>
      <c r="L33" s="17">
        <v>432</v>
      </c>
    </row>
    <row r="34" spans="2:12" x14ac:dyDescent="0.2">
      <c r="B34" s="80" t="s">
        <v>691</v>
      </c>
      <c r="C34" s="81"/>
      <c r="D34" s="81"/>
      <c r="E34" s="81"/>
      <c r="F34" s="81"/>
      <c r="G34" s="81"/>
      <c r="H34" s="81"/>
      <c r="I34" s="81"/>
      <c r="J34" s="81"/>
      <c r="K34" s="81"/>
      <c r="L34" s="81"/>
    </row>
    <row r="35" spans="2:12" x14ac:dyDescent="0.2">
      <c r="B35" s="16" t="s">
        <v>692</v>
      </c>
      <c r="C35" s="17">
        <v>42113</v>
      </c>
      <c r="D35" s="17">
        <v>3367</v>
      </c>
      <c r="E35" s="17">
        <v>4822</v>
      </c>
      <c r="F35" s="17">
        <v>9869</v>
      </c>
      <c r="G35" s="17">
        <v>24055</v>
      </c>
      <c r="H35" s="17">
        <v>32311</v>
      </c>
      <c r="I35" s="17">
        <v>3140</v>
      </c>
      <c r="J35" s="17">
        <v>2993</v>
      </c>
      <c r="K35" s="17">
        <v>2297</v>
      </c>
      <c r="L35" s="17">
        <v>1331</v>
      </c>
    </row>
    <row r="36" spans="2:12" x14ac:dyDescent="0.2">
      <c r="B36" s="16" t="s">
        <v>578</v>
      </c>
      <c r="C36" s="17">
        <v>19110</v>
      </c>
      <c r="D36" s="17">
        <v>4985</v>
      </c>
      <c r="E36" s="17">
        <v>3603</v>
      </c>
      <c r="F36" s="17">
        <v>6725</v>
      </c>
      <c r="G36" s="17">
        <v>3797</v>
      </c>
      <c r="H36" s="17">
        <v>12331</v>
      </c>
      <c r="I36" s="17">
        <v>1392</v>
      </c>
      <c r="J36" s="17">
        <v>1893</v>
      </c>
      <c r="K36" s="17">
        <v>2334</v>
      </c>
      <c r="L36" s="17">
        <v>1103</v>
      </c>
    </row>
    <row r="37" spans="2:12" x14ac:dyDescent="0.2">
      <c r="B37" s="16" t="s">
        <v>579</v>
      </c>
      <c r="C37" s="17">
        <v>66680</v>
      </c>
      <c r="D37" s="17">
        <v>15514</v>
      </c>
      <c r="E37" s="17">
        <v>31968</v>
      </c>
      <c r="F37" s="17">
        <v>16988</v>
      </c>
      <c r="G37" s="17">
        <v>2210</v>
      </c>
      <c r="H37" s="17">
        <v>47881</v>
      </c>
      <c r="I37" s="17">
        <v>7052</v>
      </c>
      <c r="J37" s="17">
        <v>5028</v>
      </c>
      <c r="K37" s="17">
        <v>4820</v>
      </c>
      <c r="L37" s="17">
        <v>1763</v>
      </c>
    </row>
    <row r="38" spans="2:12" x14ac:dyDescent="0.2">
      <c r="B38" s="16" t="s">
        <v>580</v>
      </c>
      <c r="C38" s="17">
        <v>11297</v>
      </c>
      <c r="D38" s="17">
        <v>6681</v>
      </c>
      <c r="E38" s="17">
        <v>1921</v>
      </c>
      <c r="F38" s="17">
        <v>1491</v>
      </c>
      <c r="G38" s="17">
        <v>1204</v>
      </c>
      <c r="H38" s="17">
        <v>7634</v>
      </c>
      <c r="I38" s="17">
        <v>2483</v>
      </c>
      <c r="J38" s="17">
        <v>686</v>
      </c>
      <c r="K38" s="17">
        <v>247</v>
      </c>
      <c r="L38" s="17">
        <v>233</v>
      </c>
    </row>
    <row r="39" spans="2:12" x14ac:dyDescent="0.2">
      <c r="B39" s="16" t="s">
        <v>581</v>
      </c>
      <c r="C39" s="17">
        <v>8621</v>
      </c>
      <c r="D39" s="17">
        <v>2852</v>
      </c>
      <c r="E39" s="17">
        <v>2953</v>
      </c>
      <c r="F39" s="17">
        <v>2548</v>
      </c>
      <c r="G39" s="17">
        <v>268</v>
      </c>
      <c r="H39" s="17">
        <v>7086</v>
      </c>
      <c r="I39" s="17">
        <v>904</v>
      </c>
      <c r="J39" s="17">
        <v>476</v>
      </c>
      <c r="K39" s="17">
        <v>110</v>
      </c>
      <c r="L39" s="17">
        <v>29</v>
      </c>
    </row>
    <row r="40" spans="2:12" x14ac:dyDescent="0.2">
      <c r="B40" s="16" t="s">
        <v>583</v>
      </c>
      <c r="C40" s="17">
        <v>7081</v>
      </c>
      <c r="D40" s="17">
        <v>919</v>
      </c>
      <c r="E40" s="17">
        <v>1972</v>
      </c>
      <c r="F40" s="17">
        <v>2122</v>
      </c>
      <c r="G40" s="17">
        <v>2068</v>
      </c>
      <c r="H40" s="17">
        <v>4384</v>
      </c>
      <c r="I40" s="17">
        <v>386</v>
      </c>
      <c r="J40" s="17">
        <v>687</v>
      </c>
      <c r="K40" s="17">
        <v>939</v>
      </c>
      <c r="L40" s="17">
        <v>641</v>
      </c>
    </row>
    <row r="41" spans="2:12" x14ac:dyDescent="0.2">
      <c r="B41" s="16" t="s">
        <v>582</v>
      </c>
      <c r="C41" s="17">
        <v>269</v>
      </c>
      <c r="D41" s="17">
        <v>51</v>
      </c>
      <c r="E41" s="17">
        <v>48</v>
      </c>
      <c r="F41" s="17">
        <v>88</v>
      </c>
      <c r="G41" s="17">
        <v>82</v>
      </c>
      <c r="H41" s="17">
        <v>201</v>
      </c>
      <c r="I41" s="17">
        <v>27</v>
      </c>
      <c r="J41" s="17">
        <v>24</v>
      </c>
      <c r="K41" s="17">
        <v>13</v>
      </c>
      <c r="L41" s="17">
        <v>3</v>
      </c>
    </row>
    <row r="42" spans="2:12" x14ac:dyDescent="0.2">
      <c r="B42" s="16" t="s">
        <v>693</v>
      </c>
      <c r="C42" s="17">
        <v>422</v>
      </c>
      <c r="D42" s="17">
        <v>85</v>
      </c>
      <c r="E42" s="17">
        <v>114</v>
      </c>
      <c r="F42" s="17">
        <v>75</v>
      </c>
      <c r="G42" s="17">
        <v>148</v>
      </c>
      <c r="H42" s="17">
        <v>195</v>
      </c>
      <c r="I42" s="17">
        <v>38</v>
      </c>
      <c r="J42" s="17">
        <v>45</v>
      </c>
      <c r="K42" s="17">
        <v>86</v>
      </c>
      <c r="L42" s="17">
        <v>57</v>
      </c>
    </row>
    <row r="43" spans="2:12" x14ac:dyDescent="0.2">
      <c r="B43" s="16" t="s">
        <v>585</v>
      </c>
      <c r="C43" s="17">
        <v>37</v>
      </c>
      <c r="D43" s="17">
        <v>14</v>
      </c>
      <c r="E43" s="17">
        <v>10</v>
      </c>
      <c r="F43" s="17">
        <v>2</v>
      </c>
      <c r="G43" s="17">
        <v>11</v>
      </c>
      <c r="H43" s="17">
        <v>26</v>
      </c>
      <c r="I43" s="17">
        <v>2</v>
      </c>
      <c r="J43" s="17">
        <v>2</v>
      </c>
      <c r="K43" s="17">
        <v>2</v>
      </c>
      <c r="L43" s="17">
        <v>2</v>
      </c>
    </row>
    <row r="44" spans="2:12" x14ac:dyDescent="0.2">
      <c r="B44" s="80" t="s">
        <v>694</v>
      </c>
      <c r="C44" s="81"/>
      <c r="D44" s="81"/>
      <c r="E44" s="81"/>
      <c r="F44" s="81"/>
      <c r="G44" s="81"/>
      <c r="H44" s="81"/>
      <c r="I44" s="81"/>
      <c r="J44" s="81"/>
      <c r="K44" s="81"/>
      <c r="L44" s="81"/>
    </row>
    <row r="45" spans="2:12" x14ac:dyDescent="0.2">
      <c r="B45" s="16" t="s">
        <v>692</v>
      </c>
      <c r="C45" s="17">
        <v>27298</v>
      </c>
      <c r="D45" s="17">
        <v>2082</v>
      </c>
      <c r="E45" s="17">
        <v>3484</v>
      </c>
      <c r="F45" s="17">
        <v>3809</v>
      </c>
      <c r="G45" s="17">
        <v>17923</v>
      </c>
      <c r="H45" s="17">
        <v>19679</v>
      </c>
      <c r="I45" s="17">
        <v>2099</v>
      </c>
      <c r="J45" s="17">
        <v>2283</v>
      </c>
      <c r="K45" s="17">
        <v>1976</v>
      </c>
      <c r="L45" s="17">
        <v>1238</v>
      </c>
    </row>
    <row r="46" spans="2:12" x14ac:dyDescent="0.2">
      <c r="B46" s="16" t="s">
        <v>578</v>
      </c>
      <c r="C46" s="17">
        <v>12587</v>
      </c>
      <c r="D46" s="17">
        <v>2931</v>
      </c>
      <c r="E46" s="17">
        <v>2374</v>
      </c>
      <c r="F46" s="17">
        <v>4547</v>
      </c>
      <c r="G46" s="17">
        <v>2735</v>
      </c>
      <c r="H46" s="17">
        <v>8000</v>
      </c>
      <c r="I46" s="17">
        <v>820</v>
      </c>
      <c r="J46" s="17">
        <v>1197</v>
      </c>
      <c r="K46" s="17">
        <v>1668</v>
      </c>
      <c r="L46" s="17">
        <v>853</v>
      </c>
    </row>
    <row r="47" spans="2:12" x14ac:dyDescent="0.2">
      <c r="B47" s="16" t="s">
        <v>579</v>
      </c>
      <c r="C47" s="17">
        <v>40465</v>
      </c>
      <c r="D47" s="17">
        <v>8716</v>
      </c>
      <c r="E47" s="17">
        <v>23053</v>
      </c>
      <c r="F47" s="17">
        <v>7554</v>
      </c>
      <c r="G47" s="17">
        <v>1142</v>
      </c>
      <c r="H47" s="17">
        <v>28141</v>
      </c>
      <c r="I47" s="17">
        <v>4292</v>
      </c>
      <c r="J47" s="17">
        <v>3021</v>
      </c>
      <c r="K47" s="17">
        <v>3508</v>
      </c>
      <c r="L47" s="17">
        <v>1403</v>
      </c>
    </row>
    <row r="48" spans="2:12" x14ac:dyDescent="0.2">
      <c r="B48" s="16" t="s">
        <v>580</v>
      </c>
      <c r="C48" s="17">
        <v>5064</v>
      </c>
      <c r="D48" s="17">
        <v>2442</v>
      </c>
      <c r="E48" s="17">
        <v>949</v>
      </c>
      <c r="F48" s="17">
        <v>880</v>
      </c>
      <c r="G48" s="17">
        <v>793</v>
      </c>
      <c r="H48" s="17">
        <v>3094</v>
      </c>
      <c r="I48" s="17">
        <v>1165</v>
      </c>
      <c r="J48" s="17">
        <v>342</v>
      </c>
      <c r="K48" s="17">
        <v>232</v>
      </c>
      <c r="L48" s="17">
        <v>217</v>
      </c>
    </row>
    <row r="49" spans="2:12" x14ac:dyDescent="0.2">
      <c r="B49" s="16" t="s">
        <v>581</v>
      </c>
      <c r="C49" s="17">
        <v>62830</v>
      </c>
      <c r="D49" s="17">
        <v>17334</v>
      </c>
      <c r="E49" s="17">
        <v>15418</v>
      </c>
      <c r="F49" s="17">
        <v>21317</v>
      </c>
      <c r="G49" s="17">
        <v>8761</v>
      </c>
      <c r="H49" s="17">
        <v>48772</v>
      </c>
      <c r="I49" s="17">
        <v>6542</v>
      </c>
      <c r="J49" s="17">
        <v>4266</v>
      </c>
      <c r="K49" s="17">
        <v>2479</v>
      </c>
      <c r="L49" s="17">
        <v>689</v>
      </c>
    </row>
    <row r="50" spans="2:12" x14ac:dyDescent="0.2">
      <c r="B50" s="16" t="s">
        <v>583</v>
      </c>
      <c r="C50" s="17">
        <v>4876</v>
      </c>
      <c r="D50" s="17">
        <v>626</v>
      </c>
      <c r="E50" s="17">
        <v>1601</v>
      </c>
      <c r="F50" s="17">
        <v>1254</v>
      </c>
      <c r="G50" s="17">
        <v>1395</v>
      </c>
      <c r="H50" s="17">
        <v>2886</v>
      </c>
      <c r="I50" s="17">
        <v>272</v>
      </c>
      <c r="J50" s="17">
        <v>495</v>
      </c>
      <c r="K50" s="17">
        <v>662</v>
      </c>
      <c r="L50" s="17">
        <v>527</v>
      </c>
    </row>
    <row r="51" spans="2:12" x14ac:dyDescent="0.2">
      <c r="B51" s="16" t="s">
        <v>582</v>
      </c>
      <c r="C51" s="17">
        <v>1613</v>
      </c>
      <c r="D51" s="17">
        <v>222</v>
      </c>
      <c r="E51" s="17">
        <v>362</v>
      </c>
      <c r="F51" s="17">
        <v>296</v>
      </c>
      <c r="G51" s="17">
        <v>733</v>
      </c>
      <c r="H51" s="17">
        <v>1099</v>
      </c>
      <c r="I51" s="17">
        <v>182</v>
      </c>
      <c r="J51" s="17">
        <v>140</v>
      </c>
      <c r="K51" s="17">
        <v>88</v>
      </c>
      <c r="L51" s="17">
        <v>102</v>
      </c>
    </row>
    <row r="52" spans="2:12" x14ac:dyDescent="0.2">
      <c r="B52" s="16" t="s">
        <v>693</v>
      </c>
      <c r="C52" s="17">
        <v>858</v>
      </c>
      <c r="D52" s="17">
        <v>102</v>
      </c>
      <c r="E52" s="17">
        <v>158</v>
      </c>
      <c r="F52" s="17">
        <v>249</v>
      </c>
      <c r="G52" s="17">
        <v>349</v>
      </c>
      <c r="H52" s="17">
        <v>347</v>
      </c>
      <c r="I52" s="17">
        <v>51</v>
      </c>
      <c r="J52" s="17">
        <v>89</v>
      </c>
      <c r="K52" s="17">
        <v>235</v>
      </c>
      <c r="L52" s="17">
        <v>132</v>
      </c>
    </row>
    <row r="53" spans="2:12" x14ac:dyDescent="0.2">
      <c r="B53" s="16" t="s">
        <v>585</v>
      </c>
      <c r="C53" s="17">
        <v>39</v>
      </c>
      <c r="D53" s="17">
        <v>13</v>
      </c>
      <c r="E53" s="17">
        <v>12</v>
      </c>
      <c r="F53" s="17">
        <v>2</v>
      </c>
      <c r="G53" s="17">
        <v>12</v>
      </c>
      <c r="H53" s="17">
        <v>31</v>
      </c>
      <c r="I53" s="17">
        <v>1</v>
      </c>
      <c r="J53" s="17">
        <v>1</v>
      </c>
      <c r="K53" s="17">
        <v>0</v>
      </c>
      <c r="L53" s="17">
        <v>1</v>
      </c>
    </row>
    <row r="54" spans="2:12" x14ac:dyDescent="0.2">
      <c r="B54" s="80" t="s">
        <v>695</v>
      </c>
      <c r="C54" s="81"/>
      <c r="D54" s="81"/>
      <c r="E54" s="81"/>
      <c r="F54" s="81"/>
      <c r="G54" s="81"/>
      <c r="H54" s="81"/>
      <c r="I54" s="81"/>
      <c r="J54" s="81"/>
      <c r="K54" s="81"/>
      <c r="L54" s="81"/>
    </row>
    <row r="55" spans="2:12" x14ac:dyDescent="0.2">
      <c r="B55" s="16" t="s">
        <v>696</v>
      </c>
      <c r="C55" s="17">
        <v>81686</v>
      </c>
      <c r="D55" s="17">
        <v>20568</v>
      </c>
      <c r="E55" s="17">
        <v>27048</v>
      </c>
      <c r="F55" s="17">
        <v>20050</v>
      </c>
      <c r="G55" s="17">
        <v>14020</v>
      </c>
      <c r="H55" s="17">
        <v>64308</v>
      </c>
      <c r="I55" s="17">
        <v>9610</v>
      </c>
      <c r="J55" s="17">
        <v>5077</v>
      </c>
      <c r="K55" s="17">
        <v>2077</v>
      </c>
      <c r="L55" s="17">
        <v>572</v>
      </c>
    </row>
    <row r="56" spans="2:12" x14ac:dyDescent="0.2">
      <c r="B56" s="16" t="s">
        <v>697</v>
      </c>
      <c r="C56" s="17">
        <v>16983</v>
      </c>
      <c r="D56" s="17">
        <v>4361</v>
      </c>
      <c r="E56" s="17">
        <v>5443</v>
      </c>
      <c r="F56" s="17">
        <v>3157</v>
      </c>
      <c r="G56" s="17">
        <v>4022</v>
      </c>
      <c r="H56" s="17">
        <v>5219</v>
      </c>
      <c r="I56" s="17">
        <v>1549</v>
      </c>
      <c r="J56" s="17">
        <v>2521</v>
      </c>
      <c r="K56" s="17">
        <v>4419</v>
      </c>
      <c r="L56" s="17">
        <v>3024</v>
      </c>
    </row>
    <row r="57" spans="2:12" x14ac:dyDescent="0.2">
      <c r="B57" s="16" t="s">
        <v>698</v>
      </c>
      <c r="C57" s="17">
        <v>46300</v>
      </c>
      <c r="D57" s="17">
        <v>8868</v>
      </c>
      <c r="E57" s="17">
        <v>13194</v>
      </c>
      <c r="F57" s="17">
        <v>13306</v>
      </c>
      <c r="G57" s="17">
        <v>10932</v>
      </c>
      <c r="H57" s="17">
        <v>40544</v>
      </c>
      <c r="I57" s="17">
        <v>3562</v>
      </c>
      <c r="J57" s="17">
        <v>1494</v>
      </c>
      <c r="K57" s="17">
        <v>532</v>
      </c>
      <c r="L57" s="17">
        <v>152</v>
      </c>
    </row>
    <row r="58" spans="2:12" x14ac:dyDescent="0.2">
      <c r="B58" s="16" t="s">
        <v>699</v>
      </c>
      <c r="C58" s="17">
        <v>10485</v>
      </c>
      <c r="D58" s="17">
        <v>631</v>
      </c>
      <c r="E58" s="17">
        <v>1700</v>
      </c>
      <c r="F58" s="17">
        <v>3383</v>
      </c>
      <c r="G58" s="17">
        <v>4771</v>
      </c>
      <c r="H58" s="17">
        <v>1856</v>
      </c>
      <c r="I58" s="17">
        <v>678</v>
      </c>
      <c r="J58" s="17">
        <v>2726</v>
      </c>
      <c r="K58" s="17">
        <v>3812</v>
      </c>
      <c r="L58" s="17">
        <v>1410</v>
      </c>
    </row>
    <row r="59" spans="2:12" x14ac:dyDescent="0.2">
      <c r="B59" s="18" t="s">
        <v>700</v>
      </c>
      <c r="C59" s="19">
        <v>176</v>
      </c>
      <c r="D59" s="19">
        <v>40</v>
      </c>
      <c r="E59" s="19">
        <v>26</v>
      </c>
      <c r="F59" s="19">
        <v>12</v>
      </c>
      <c r="G59" s="19">
        <v>98</v>
      </c>
      <c r="H59" s="19">
        <v>122</v>
      </c>
      <c r="I59" s="19">
        <v>25</v>
      </c>
      <c r="J59" s="19">
        <v>16</v>
      </c>
      <c r="K59" s="19">
        <v>8</v>
      </c>
      <c r="L59" s="19">
        <v>4</v>
      </c>
    </row>
    <row r="61" spans="2:12" ht="57.75" customHeight="1" x14ac:dyDescent="0.2">
      <c r="B61" s="72" t="s">
        <v>1364</v>
      </c>
      <c r="C61" s="73"/>
      <c r="D61" s="73"/>
      <c r="E61" s="73"/>
      <c r="F61" s="73"/>
      <c r="G61" s="73"/>
      <c r="H61" s="73"/>
      <c r="I61" s="73"/>
      <c r="J61" s="73"/>
      <c r="K61" s="73"/>
      <c r="L61" s="73"/>
    </row>
    <row r="62" spans="2:12" x14ac:dyDescent="0.2">
      <c r="B62" s="72" t="s">
        <v>701</v>
      </c>
      <c r="C62" s="73"/>
      <c r="D62" s="73"/>
      <c r="E62" s="73"/>
      <c r="F62" s="73"/>
      <c r="G62" s="73"/>
      <c r="H62" s="73"/>
      <c r="I62" s="73"/>
      <c r="J62" s="73"/>
      <c r="K62" s="73"/>
      <c r="L62" s="73"/>
    </row>
    <row r="63" spans="2:12" ht="45" customHeight="1" x14ac:dyDescent="0.2">
      <c r="B63" s="72" t="s">
        <v>1437</v>
      </c>
      <c r="C63" s="73"/>
      <c r="D63" s="73"/>
      <c r="E63" s="73"/>
      <c r="F63" s="73"/>
      <c r="G63" s="73"/>
      <c r="H63" s="73"/>
      <c r="I63" s="73"/>
      <c r="J63" s="73"/>
      <c r="K63" s="73"/>
      <c r="L63" s="73"/>
    </row>
    <row r="64" spans="2:12" ht="28.5" customHeight="1" x14ac:dyDescent="0.2">
      <c r="B64" s="78" t="s">
        <v>1515</v>
      </c>
      <c r="C64" s="73"/>
      <c r="D64" s="73"/>
      <c r="E64" s="73"/>
      <c r="F64" s="73"/>
      <c r="G64" s="73"/>
      <c r="H64" s="73"/>
      <c r="I64" s="73"/>
      <c r="J64" s="73"/>
      <c r="K64" s="73"/>
      <c r="L64" s="73"/>
    </row>
    <row r="65" spans="2:12" ht="29.25" customHeight="1" x14ac:dyDescent="0.2">
      <c r="B65" s="78" t="s">
        <v>1504</v>
      </c>
      <c r="C65" s="73"/>
      <c r="D65" s="73"/>
      <c r="E65" s="73"/>
      <c r="F65" s="73"/>
      <c r="G65" s="73"/>
      <c r="H65" s="73"/>
      <c r="I65" s="73"/>
      <c r="J65" s="73"/>
      <c r="K65" s="73"/>
      <c r="L65" s="73"/>
    </row>
    <row r="66" spans="2:12" ht="16.7" customHeight="1" x14ac:dyDescent="0.2">
      <c r="B66" s="72" t="s">
        <v>702</v>
      </c>
      <c r="C66" s="73"/>
      <c r="D66" s="73"/>
      <c r="E66" s="73"/>
      <c r="F66" s="73"/>
      <c r="G66" s="73"/>
      <c r="H66" s="73"/>
      <c r="I66" s="73"/>
      <c r="J66" s="73"/>
      <c r="K66" s="73"/>
      <c r="L66" s="73"/>
    </row>
    <row r="67" spans="2:12" ht="16.7" customHeight="1" x14ac:dyDescent="0.2">
      <c r="B67" s="72" t="s">
        <v>526</v>
      </c>
      <c r="C67" s="73"/>
      <c r="D67" s="73"/>
      <c r="E67" s="73"/>
      <c r="F67" s="73"/>
      <c r="G67" s="73"/>
      <c r="H67" s="73"/>
      <c r="I67" s="73"/>
      <c r="J67" s="73"/>
      <c r="K67" s="73"/>
      <c r="L67" s="73"/>
    </row>
  </sheetData>
  <mergeCells count="18">
    <mergeCell ref="B4:B6"/>
    <mergeCell ref="C4:L4"/>
    <mergeCell ref="C5:C6"/>
    <mergeCell ref="D5:G5"/>
    <mergeCell ref="H5:L5"/>
    <mergeCell ref="B7:L7"/>
    <mergeCell ref="B14:L14"/>
    <mergeCell ref="B27:L27"/>
    <mergeCell ref="B34:L34"/>
    <mergeCell ref="B44:L44"/>
    <mergeCell ref="B65:L65"/>
    <mergeCell ref="B66:L66"/>
    <mergeCell ref="B67:L67"/>
    <mergeCell ref="B54:L54"/>
    <mergeCell ref="B61:L61"/>
    <mergeCell ref="B62:L62"/>
    <mergeCell ref="B63:L63"/>
    <mergeCell ref="B64:L64"/>
  </mergeCells>
  <pageMargins left="0.7" right="0.7" top="0.75" bottom="0.75" header="0.3" footer="0.3"/>
  <pageSetup paperSize="9" scale="50" fitToWidth="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J55"/>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5.85546875" customWidth="1"/>
    <col min="3" max="6" width="9.5703125" customWidth="1"/>
    <col min="7" max="10" width="11.5703125" customWidth="1"/>
  </cols>
  <sheetData>
    <row r="1" spans="2:10" ht="18" x14ac:dyDescent="0.25">
      <c r="B1" s="31" t="s">
        <v>1228</v>
      </c>
    </row>
    <row r="4" spans="2:10" x14ac:dyDescent="0.2">
      <c r="B4" s="74" t="s">
        <v>11</v>
      </c>
      <c r="C4" s="75" t="s">
        <v>12</v>
      </c>
      <c r="D4" s="75" t="s">
        <v>12</v>
      </c>
      <c r="E4" s="75" t="s">
        <v>12</v>
      </c>
      <c r="F4" s="75" t="s">
        <v>12</v>
      </c>
      <c r="G4" s="75" t="s">
        <v>13</v>
      </c>
      <c r="H4" s="75" t="s">
        <v>13</v>
      </c>
      <c r="I4" s="75" t="s">
        <v>13</v>
      </c>
      <c r="J4" s="75" t="s">
        <v>13</v>
      </c>
    </row>
    <row r="5" spans="2:10" ht="56.1" customHeight="1" x14ac:dyDescent="0.2">
      <c r="B5" s="74" t="s">
        <v>11</v>
      </c>
      <c r="C5" s="15" t="s">
        <v>14</v>
      </c>
      <c r="D5" s="15" t="s">
        <v>15</v>
      </c>
      <c r="E5" s="15" t="s">
        <v>16</v>
      </c>
      <c r="F5" s="15" t="s">
        <v>17</v>
      </c>
      <c r="G5" s="15" t="s">
        <v>14</v>
      </c>
      <c r="H5" s="15" t="s">
        <v>15</v>
      </c>
      <c r="I5" s="15" t="s">
        <v>16</v>
      </c>
      <c r="J5" s="15" t="s">
        <v>17</v>
      </c>
    </row>
    <row r="6" spans="2:10" x14ac:dyDescent="0.2">
      <c r="B6" s="16">
        <v>1979</v>
      </c>
      <c r="C6" s="17">
        <v>1454595</v>
      </c>
      <c r="D6" s="17">
        <v>1159395</v>
      </c>
      <c r="E6" s="17">
        <v>227664</v>
      </c>
      <c r="F6" s="17">
        <v>67536</v>
      </c>
      <c r="G6" s="17">
        <v>1905197</v>
      </c>
      <c r="H6" s="17">
        <v>1580473</v>
      </c>
      <c r="I6" s="17">
        <v>250823</v>
      </c>
      <c r="J6" s="17">
        <v>73901</v>
      </c>
    </row>
    <row r="7" spans="2:10" x14ac:dyDescent="0.2">
      <c r="B7" s="16">
        <v>1980</v>
      </c>
      <c r="C7" s="17">
        <v>1825292</v>
      </c>
      <c r="D7" s="17">
        <v>1486213</v>
      </c>
      <c r="E7" s="17">
        <v>279950</v>
      </c>
      <c r="F7" s="17">
        <v>59129</v>
      </c>
      <c r="G7" s="17">
        <v>2231627</v>
      </c>
      <c r="H7" s="17">
        <v>1848597</v>
      </c>
      <c r="I7" s="17">
        <v>317428</v>
      </c>
      <c r="J7" s="17">
        <v>65602</v>
      </c>
    </row>
    <row r="8" spans="2:10" x14ac:dyDescent="0.2">
      <c r="B8" s="16">
        <v>1981</v>
      </c>
      <c r="C8" s="17">
        <v>2072402</v>
      </c>
      <c r="D8" s="17">
        <v>1658193</v>
      </c>
      <c r="E8" s="17">
        <v>355676</v>
      </c>
      <c r="F8" s="17">
        <v>58533</v>
      </c>
      <c r="G8" s="17">
        <v>2165017</v>
      </c>
      <c r="H8" s="17">
        <v>1759783</v>
      </c>
      <c r="I8" s="17">
        <v>342934</v>
      </c>
      <c r="J8" s="17">
        <v>62300</v>
      </c>
    </row>
    <row r="9" spans="2:10" x14ac:dyDescent="0.2">
      <c r="B9" s="16">
        <v>1982</v>
      </c>
      <c r="C9" s="17">
        <v>2016551</v>
      </c>
      <c r="D9" s="17">
        <v>1576158</v>
      </c>
      <c r="E9" s="17">
        <v>367274</v>
      </c>
      <c r="F9" s="17">
        <v>73119</v>
      </c>
      <c r="G9" s="17">
        <v>2358034</v>
      </c>
      <c r="H9" s="17">
        <v>1895055</v>
      </c>
      <c r="I9" s="17">
        <v>385561</v>
      </c>
      <c r="J9" s="17">
        <v>77418</v>
      </c>
    </row>
    <row r="10" spans="2:10" x14ac:dyDescent="0.2">
      <c r="B10" s="16">
        <v>1983</v>
      </c>
      <c r="C10" s="17">
        <v>2136126</v>
      </c>
      <c r="D10" s="17">
        <v>1644577</v>
      </c>
      <c r="E10" s="17">
        <v>410491</v>
      </c>
      <c r="F10" s="17">
        <v>81058</v>
      </c>
      <c r="G10" s="17">
        <v>2552643</v>
      </c>
      <c r="H10" s="17">
        <v>2083951</v>
      </c>
      <c r="I10" s="17">
        <v>386355</v>
      </c>
      <c r="J10" s="17">
        <v>82337</v>
      </c>
    </row>
    <row r="11" spans="2:10" x14ac:dyDescent="0.2">
      <c r="B11" s="16">
        <v>1984</v>
      </c>
      <c r="C11" s="17">
        <v>2283540</v>
      </c>
      <c r="D11" s="17">
        <v>1804023</v>
      </c>
      <c r="E11" s="17">
        <v>398916</v>
      </c>
      <c r="F11" s="17">
        <v>80601</v>
      </c>
      <c r="G11" s="17">
        <v>2708938</v>
      </c>
      <c r="H11" s="17">
        <v>2190846</v>
      </c>
      <c r="I11" s="17">
        <v>432972</v>
      </c>
      <c r="J11" s="17">
        <v>85120</v>
      </c>
    </row>
    <row r="12" spans="2:10" x14ac:dyDescent="0.2">
      <c r="B12" s="16">
        <v>1985</v>
      </c>
      <c r="C12" s="17">
        <v>2536104</v>
      </c>
      <c r="D12" s="17">
        <v>1981854</v>
      </c>
      <c r="E12" s="17">
        <v>469212</v>
      </c>
      <c r="F12" s="17">
        <v>85038</v>
      </c>
      <c r="G12" s="17">
        <v>2765269</v>
      </c>
      <c r="H12" s="17">
        <v>2235847</v>
      </c>
      <c r="I12" s="17">
        <v>436708</v>
      </c>
      <c r="J12" s="17">
        <v>92714</v>
      </c>
    </row>
    <row r="13" spans="2:10" x14ac:dyDescent="0.2">
      <c r="B13" s="16">
        <v>1986</v>
      </c>
      <c r="C13" s="17">
        <v>2495038</v>
      </c>
      <c r="D13" s="17">
        <v>1941836</v>
      </c>
      <c r="E13" s="17">
        <v>460936</v>
      </c>
      <c r="F13" s="17">
        <v>92266</v>
      </c>
      <c r="G13" s="17">
        <v>2953662</v>
      </c>
      <c r="H13" s="17">
        <v>2352253</v>
      </c>
      <c r="I13" s="17">
        <v>492320</v>
      </c>
      <c r="J13" s="17">
        <v>109089</v>
      </c>
    </row>
    <row r="14" spans="2:10" x14ac:dyDescent="0.2">
      <c r="B14" s="16">
        <v>1987</v>
      </c>
      <c r="C14" s="17">
        <v>2704071</v>
      </c>
      <c r="D14" s="17">
        <v>2067238</v>
      </c>
      <c r="E14" s="17">
        <v>521432</v>
      </c>
      <c r="F14" s="17">
        <v>115401</v>
      </c>
      <c r="G14" s="17">
        <v>3291128</v>
      </c>
      <c r="H14" s="17">
        <v>2647923</v>
      </c>
      <c r="I14" s="17">
        <v>521674</v>
      </c>
      <c r="J14" s="17">
        <v>121531</v>
      </c>
    </row>
    <row r="15" spans="2:10" x14ac:dyDescent="0.2">
      <c r="B15" s="16">
        <v>1988</v>
      </c>
      <c r="C15" s="17">
        <v>2946105</v>
      </c>
      <c r="D15" s="17">
        <v>2257030</v>
      </c>
      <c r="E15" s="17">
        <v>570528</v>
      </c>
      <c r="F15" s="17">
        <v>118547</v>
      </c>
      <c r="G15" s="17">
        <v>3705553</v>
      </c>
      <c r="H15" s="17">
        <v>2993343</v>
      </c>
      <c r="I15" s="17">
        <v>587298</v>
      </c>
      <c r="J15" s="17">
        <v>124912</v>
      </c>
    </row>
    <row r="16" spans="2:10" x14ac:dyDescent="0.2">
      <c r="B16" s="16">
        <v>1989</v>
      </c>
      <c r="C16" s="17">
        <v>3330890</v>
      </c>
      <c r="D16" s="17">
        <v>2569223</v>
      </c>
      <c r="E16" s="17">
        <v>642245</v>
      </c>
      <c r="F16" s="17">
        <v>119422</v>
      </c>
      <c r="G16" s="17">
        <v>4195539</v>
      </c>
      <c r="H16" s="17">
        <v>3424725</v>
      </c>
      <c r="I16" s="17">
        <v>645920</v>
      </c>
      <c r="J16" s="17">
        <v>124894</v>
      </c>
    </row>
    <row r="17" spans="2:10" x14ac:dyDescent="0.2">
      <c r="B17" s="16">
        <v>1990</v>
      </c>
      <c r="C17" s="17">
        <v>3572807</v>
      </c>
      <c r="D17" s="17">
        <v>2760564</v>
      </c>
      <c r="E17" s="17">
        <v>689278</v>
      </c>
      <c r="F17" s="17">
        <v>122965</v>
      </c>
      <c r="G17" s="17">
        <v>4420726</v>
      </c>
      <c r="H17" s="17">
        <v>3528840</v>
      </c>
      <c r="I17" s="17">
        <v>763045</v>
      </c>
      <c r="J17" s="17">
        <v>128841</v>
      </c>
    </row>
    <row r="18" spans="2:10" x14ac:dyDescent="0.2">
      <c r="B18" s="16">
        <v>1991</v>
      </c>
      <c r="C18" s="17">
        <v>3544915</v>
      </c>
      <c r="D18" s="17">
        <v>2694500</v>
      </c>
      <c r="E18" s="17">
        <v>724791</v>
      </c>
      <c r="F18" s="17">
        <v>125624</v>
      </c>
      <c r="G18" s="17">
        <v>4673347</v>
      </c>
      <c r="H18" s="17">
        <v>3733222</v>
      </c>
      <c r="I18" s="17">
        <v>814142</v>
      </c>
      <c r="J18" s="17">
        <v>125983</v>
      </c>
    </row>
    <row r="19" spans="2:10" x14ac:dyDescent="0.2">
      <c r="B19" s="16">
        <v>1992</v>
      </c>
      <c r="C19" s="17">
        <v>3740849</v>
      </c>
      <c r="D19" s="17">
        <v>2859293</v>
      </c>
      <c r="E19" s="17">
        <v>757217</v>
      </c>
      <c r="F19" s="17">
        <v>124339</v>
      </c>
      <c r="G19" s="17">
        <v>4699470</v>
      </c>
      <c r="H19" s="17">
        <v>3673677</v>
      </c>
      <c r="I19" s="17">
        <v>900136</v>
      </c>
      <c r="J19" s="17">
        <v>125657</v>
      </c>
    </row>
    <row r="20" spans="2:10" x14ac:dyDescent="0.2">
      <c r="B20" s="16">
        <v>1993</v>
      </c>
      <c r="C20" s="17">
        <v>3873535</v>
      </c>
      <c r="D20" s="17">
        <v>2913056</v>
      </c>
      <c r="E20" s="17">
        <v>832222</v>
      </c>
      <c r="F20" s="17">
        <v>128257</v>
      </c>
      <c r="G20" s="17">
        <v>4772516</v>
      </c>
      <c r="H20" s="17">
        <v>3783522</v>
      </c>
      <c r="I20" s="17">
        <v>864168</v>
      </c>
      <c r="J20" s="17">
        <v>124826</v>
      </c>
    </row>
    <row r="21" spans="2:10" x14ac:dyDescent="0.2">
      <c r="B21" s="16">
        <v>1994</v>
      </c>
      <c r="C21" s="17">
        <v>4153376</v>
      </c>
      <c r="D21" s="17">
        <v>2935496</v>
      </c>
      <c r="E21" s="17">
        <v>1083405</v>
      </c>
      <c r="F21" s="17">
        <v>134475</v>
      </c>
      <c r="G21" s="17">
        <v>4149882</v>
      </c>
      <c r="H21" s="17">
        <v>3171028</v>
      </c>
      <c r="I21" s="17">
        <v>829999</v>
      </c>
      <c r="J21" s="17">
        <v>148855</v>
      </c>
    </row>
    <row r="22" spans="2:10" x14ac:dyDescent="0.2">
      <c r="B22" s="16">
        <v>1995</v>
      </c>
      <c r="C22" s="17">
        <v>3796352</v>
      </c>
      <c r="D22" s="17">
        <v>2656538</v>
      </c>
      <c r="E22" s="17">
        <v>1006412</v>
      </c>
      <c r="F22" s="17">
        <v>133402</v>
      </c>
      <c r="G22" s="17">
        <v>3572026</v>
      </c>
      <c r="H22" s="17">
        <v>2588026</v>
      </c>
      <c r="I22" s="17">
        <v>859176</v>
      </c>
      <c r="J22" s="17">
        <v>124824</v>
      </c>
    </row>
    <row r="23" spans="2:10" x14ac:dyDescent="0.2">
      <c r="B23" s="16">
        <v>1996</v>
      </c>
      <c r="C23" s="17">
        <v>3266498</v>
      </c>
      <c r="D23" s="17">
        <v>2185745</v>
      </c>
      <c r="E23" s="17">
        <v>942122</v>
      </c>
      <c r="F23" s="17">
        <v>138631</v>
      </c>
      <c r="G23" s="17">
        <v>3247879</v>
      </c>
      <c r="H23" s="17">
        <v>2285249</v>
      </c>
      <c r="I23" s="17">
        <v>813934</v>
      </c>
      <c r="J23" s="17">
        <v>148696</v>
      </c>
    </row>
    <row r="24" spans="2:10" x14ac:dyDescent="0.2">
      <c r="B24" s="16">
        <v>1997</v>
      </c>
      <c r="C24" s="17">
        <v>2975220</v>
      </c>
      <c r="D24" s="17">
        <v>1932684</v>
      </c>
      <c r="E24" s="17">
        <v>866708</v>
      </c>
      <c r="F24" s="17">
        <v>175828</v>
      </c>
      <c r="G24" s="17">
        <v>3054682</v>
      </c>
      <c r="H24" s="17">
        <v>2086657</v>
      </c>
      <c r="I24" s="17">
        <v>756044</v>
      </c>
      <c r="J24" s="17">
        <v>211981</v>
      </c>
    </row>
    <row r="25" spans="2:10" x14ac:dyDescent="0.2">
      <c r="B25" s="16">
        <v>1998</v>
      </c>
      <c r="C25" s="17">
        <v>2979742</v>
      </c>
      <c r="D25" s="17">
        <v>1923642</v>
      </c>
      <c r="E25" s="17">
        <v>855640</v>
      </c>
      <c r="F25" s="17">
        <v>200460</v>
      </c>
      <c r="G25" s="17">
        <v>2920047</v>
      </c>
      <c r="H25" s="17">
        <v>1945555</v>
      </c>
      <c r="I25" s="17">
        <v>756275</v>
      </c>
      <c r="J25" s="17">
        <v>218217</v>
      </c>
    </row>
    <row r="26" spans="2:10" x14ac:dyDescent="0.2">
      <c r="B26" s="16">
        <v>1999</v>
      </c>
      <c r="C26" s="17">
        <v>2942151</v>
      </c>
      <c r="D26" s="17">
        <v>1821676</v>
      </c>
      <c r="E26" s="17">
        <v>896473</v>
      </c>
      <c r="F26" s="17">
        <v>224002</v>
      </c>
      <c r="G26" s="17">
        <v>3075088</v>
      </c>
      <c r="H26" s="17">
        <v>2074680</v>
      </c>
      <c r="I26" s="17">
        <v>800804</v>
      </c>
      <c r="J26" s="17">
        <v>199604</v>
      </c>
    </row>
    <row r="27" spans="2:10" x14ac:dyDescent="0.2">
      <c r="B27" s="16">
        <v>2000</v>
      </c>
      <c r="C27" s="17">
        <v>3063057</v>
      </c>
      <c r="D27" s="17">
        <v>1862922</v>
      </c>
      <c r="E27" s="17">
        <v>986877</v>
      </c>
      <c r="F27" s="17">
        <v>213258</v>
      </c>
      <c r="G27" s="17">
        <v>3101357</v>
      </c>
      <c r="H27" s="17">
        <v>2200985</v>
      </c>
      <c r="I27" s="17">
        <v>699296</v>
      </c>
      <c r="J27" s="17">
        <v>201076</v>
      </c>
    </row>
    <row r="28" spans="2:10" x14ac:dyDescent="0.2">
      <c r="B28" s="16">
        <v>2001</v>
      </c>
      <c r="C28" s="17">
        <v>2838251</v>
      </c>
      <c r="D28" s="17">
        <v>1809291</v>
      </c>
      <c r="E28" s="17">
        <v>830969</v>
      </c>
      <c r="F28" s="17">
        <v>197991</v>
      </c>
      <c r="G28" s="17">
        <v>2931276</v>
      </c>
      <c r="H28" s="17">
        <v>2090334</v>
      </c>
      <c r="I28" s="17">
        <v>653415</v>
      </c>
      <c r="J28" s="17">
        <v>187527</v>
      </c>
    </row>
    <row r="29" spans="2:10" x14ac:dyDescent="0.2">
      <c r="B29" s="16">
        <v>2002</v>
      </c>
      <c r="C29" s="17">
        <v>2949523</v>
      </c>
      <c r="D29" s="17">
        <v>1895966</v>
      </c>
      <c r="E29" s="17">
        <v>877847</v>
      </c>
      <c r="F29" s="17">
        <v>175710</v>
      </c>
      <c r="G29" s="17">
        <v>3014019</v>
      </c>
      <c r="H29" s="17">
        <v>2066157</v>
      </c>
      <c r="I29" s="17">
        <v>750433</v>
      </c>
      <c r="J29" s="17">
        <v>197429</v>
      </c>
    </row>
    <row r="30" spans="2:10" x14ac:dyDescent="0.2">
      <c r="B30" s="16">
        <v>2003</v>
      </c>
      <c r="C30" s="17">
        <v>2945243</v>
      </c>
      <c r="D30" s="17">
        <v>1868178</v>
      </c>
      <c r="E30" s="17">
        <v>854540</v>
      </c>
      <c r="F30" s="17">
        <v>222525</v>
      </c>
      <c r="G30" s="17">
        <v>3398650</v>
      </c>
      <c r="H30" s="17">
        <v>2487142</v>
      </c>
      <c r="I30" s="17">
        <v>657986</v>
      </c>
      <c r="J30" s="17">
        <v>253522</v>
      </c>
    </row>
    <row r="31" spans="2:10" x14ac:dyDescent="0.2">
      <c r="B31" s="16">
        <v>2004</v>
      </c>
      <c r="C31" s="17">
        <v>3298233</v>
      </c>
      <c r="D31" s="17">
        <v>2264960</v>
      </c>
      <c r="E31" s="17">
        <v>796376</v>
      </c>
      <c r="F31" s="17">
        <v>236897</v>
      </c>
      <c r="G31" s="17">
        <v>3701762</v>
      </c>
      <c r="H31" s="17">
        <v>2754243</v>
      </c>
      <c r="I31" s="17">
        <v>688914</v>
      </c>
      <c r="J31" s="17">
        <v>258605</v>
      </c>
    </row>
    <row r="32" spans="2:10" x14ac:dyDescent="0.2">
      <c r="B32" s="16">
        <v>2005</v>
      </c>
      <c r="C32" s="17">
        <v>3539041</v>
      </c>
      <c r="D32" s="17">
        <v>2378109</v>
      </c>
      <c r="E32" s="17">
        <v>902643</v>
      </c>
      <c r="F32" s="17">
        <v>258289</v>
      </c>
      <c r="G32" s="17">
        <v>3670121</v>
      </c>
      <c r="H32" s="17">
        <v>2697815</v>
      </c>
      <c r="I32" s="17">
        <v>676919</v>
      </c>
      <c r="J32" s="17">
        <v>295387</v>
      </c>
    </row>
    <row r="33" spans="2:10" x14ac:dyDescent="0.2">
      <c r="B33" s="16">
        <v>2006</v>
      </c>
      <c r="C33" s="17">
        <v>3478372</v>
      </c>
      <c r="D33" s="17">
        <v>2314858</v>
      </c>
      <c r="E33" s="17">
        <v>880317</v>
      </c>
      <c r="F33" s="17">
        <v>283197</v>
      </c>
      <c r="G33" s="17">
        <v>4141193</v>
      </c>
      <c r="H33" s="17">
        <v>2996459</v>
      </c>
      <c r="I33" s="17">
        <v>855383</v>
      </c>
      <c r="J33" s="17">
        <v>289351</v>
      </c>
    </row>
    <row r="34" spans="2:10" x14ac:dyDescent="0.2">
      <c r="B34" s="16">
        <v>2007</v>
      </c>
      <c r="C34" s="17">
        <v>3855088</v>
      </c>
      <c r="D34" s="17">
        <v>2506961</v>
      </c>
      <c r="E34" s="17">
        <v>1055480</v>
      </c>
      <c r="F34" s="17">
        <v>292647</v>
      </c>
      <c r="G34" s="17">
        <v>4406395</v>
      </c>
      <c r="H34" s="17">
        <v>3143812</v>
      </c>
      <c r="I34" s="17">
        <v>993097</v>
      </c>
      <c r="J34" s="17">
        <v>269486</v>
      </c>
    </row>
    <row r="35" spans="2:10" x14ac:dyDescent="0.2">
      <c r="B35" s="16">
        <v>2008</v>
      </c>
      <c r="C35" s="17">
        <v>3843542</v>
      </c>
      <c r="D35" s="17">
        <v>2559810</v>
      </c>
      <c r="E35" s="17">
        <v>1003341</v>
      </c>
      <c r="F35" s="17">
        <v>280391</v>
      </c>
      <c r="G35" s="17">
        <v>3943600</v>
      </c>
      <c r="H35" s="17">
        <v>2792000</v>
      </c>
      <c r="I35" s="17">
        <v>852444</v>
      </c>
      <c r="J35" s="17">
        <v>299156</v>
      </c>
    </row>
    <row r="36" spans="2:10" x14ac:dyDescent="0.2">
      <c r="B36" s="16">
        <v>2009</v>
      </c>
      <c r="C36" s="17">
        <v>3786690</v>
      </c>
      <c r="D36" s="17">
        <v>2479908</v>
      </c>
      <c r="E36" s="17">
        <v>1027919</v>
      </c>
      <c r="F36" s="17">
        <v>278863</v>
      </c>
      <c r="G36" s="17">
        <v>4147343</v>
      </c>
      <c r="H36" s="17">
        <v>2986472</v>
      </c>
      <c r="I36" s="17">
        <v>857541</v>
      </c>
      <c r="J36" s="17">
        <v>303330</v>
      </c>
    </row>
    <row r="37" spans="2:10" x14ac:dyDescent="0.2">
      <c r="B37" s="16">
        <v>2010</v>
      </c>
      <c r="C37" s="17">
        <v>3699158</v>
      </c>
      <c r="D37" s="17">
        <v>2451295</v>
      </c>
      <c r="E37" s="17">
        <v>953654</v>
      </c>
      <c r="F37" s="17">
        <v>294209</v>
      </c>
      <c r="G37" s="17">
        <v>3814987</v>
      </c>
      <c r="H37" s="17">
        <v>2534354</v>
      </c>
      <c r="I37" s="17">
        <v>925093</v>
      </c>
      <c r="J37" s="17">
        <v>355540</v>
      </c>
    </row>
    <row r="38" spans="2:10" x14ac:dyDescent="0.2">
      <c r="B38" s="16">
        <v>2011</v>
      </c>
      <c r="C38" s="17">
        <v>3919600</v>
      </c>
      <c r="D38" s="17">
        <v>2587188</v>
      </c>
      <c r="E38" s="17">
        <v>979045</v>
      </c>
      <c r="F38" s="17">
        <v>353367</v>
      </c>
      <c r="G38" s="17">
        <v>4127661</v>
      </c>
      <c r="H38" s="17">
        <v>2660257</v>
      </c>
      <c r="I38" s="17">
        <v>1067294</v>
      </c>
      <c r="J38" s="17">
        <v>400110</v>
      </c>
    </row>
    <row r="39" spans="2:10" x14ac:dyDescent="0.2">
      <c r="B39" s="16" t="s">
        <v>18</v>
      </c>
      <c r="C39" s="17">
        <v>4136895</v>
      </c>
      <c r="D39" s="17">
        <v>2661162</v>
      </c>
      <c r="E39" s="17">
        <v>1110428</v>
      </c>
      <c r="F39" s="17">
        <v>365305</v>
      </c>
      <c r="G39" s="17">
        <v>4418458</v>
      </c>
      <c r="H39" s="17">
        <v>2785060</v>
      </c>
      <c r="I39" s="17">
        <v>1240357</v>
      </c>
      <c r="J39" s="17">
        <v>393041</v>
      </c>
    </row>
    <row r="40" spans="2:10" x14ac:dyDescent="0.2">
      <c r="B40" s="16" t="s">
        <v>19</v>
      </c>
      <c r="C40" s="17">
        <v>4070578</v>
      </c>
      <c r="D40" s="17">
        <v>2582031</v>
      </c>
      <c r="E40" s="17">
        <v>1125087</v>
      </c>
      <c r="F40" s="17">
        <v>363460</v>
      </c>
      <c r="G40" s="17">
        <v>2522949</v>
      </c>
      <c r="H40" s="17">
        <v>1541445</v>
      </c>
      <c r="I40" s="17">
        <v>612842</v>
      </c>
      <c r="J40" s="17">
        <v>368662</v>
      </c>
    </row>
    <row r="41" spans="2:10" x14ac:dyDescent="0.2">
      <c r="B41" s="16">
        <v>2013</v>
      </c>
      <c r="C41" s="17">
        <v>4438018</v>
      </c>
      <c r="D41" s="17">
        <v>2825310</v>
      </c>
      <c r="E41" s="17">
        <v>1244046</v>
      </c>
      <c r="F41" s="17">
        <v>368662</v>
      </c>
      <c r="G41" s="17">
        <v>2984003</v>
      </c>
      <c r="H41" s="17">
        <v>1844599</v>
      </c>
      <c r="I41" s="17">
        <v>775185</v>
      </c>
      <c r="J41" s="17">
        <v>364219</v>
      </c>
    </row>
    <row r="42" spans="2:10" x14ac:dyDescent="0.2">
      <c r="B42" s="16">
        <v>2014</v>
      </c>
      <c r="C42" s="17">
        <v>4687797</v>
      </c>
      <c r="D42" s="17">
        <v>2993887</v>
      </c>
      <c r="E42" s="17">
        <v>1329691</v>
      </c>
      <c r="F42" s="17">
        <v>364219</v>
      </c>
      <c r="G42" s="17">
        <v>3244461</v>
      </c>
      <c r="H42" s="17">
        <v>2028659</v>
      </c>
      <c r="I42" s="17">
        <v>864050</v>
      </c>
      <c r="J42" s="17">
        <v>351752</v>
      </c>
    </row>
    <row r="43" spans="2:10" x14ac:dyDescent="0.2">
      <c r="B43" s="16">
        <v>2015</v>
      </c>
      <c r="C43" s="17">
        <v>4887331</v>
      </c>
      <c r="D43" s="17">
        <v>3117382</v>
      </c>
      <c r="E43" s="17">
        <v>1402851</v>
      </c>
      <c r="F43" s="17">
        <v>367098</v>
      </c>
      <c r="G43" s="17">
        <v>3367710</v>
      </c>
      <c r="H43" s="17">
        <v>2185410</v>
      </c>
      <c r="I43" s="17">
        <v>787349</v>
      </c>
      <c r="J43" s="17">
        <v>394951</v>
      </c>
    </row>
    <row r="44" spans="2:10" x14ac:dyDescent="0.2">
      <c r="B44" s="16">
        <v>2016</v>
      </c>
      <c r="C44" s="17">
        <v>4998928</v>
      </c>
      <c r="D44" s="17">
        <v>3357107</v>
      </c>
      <c r="E44" s="17">
        <v>1259127</v>
      </c>
      <c r="F44" s="17">
        <v>382694</v>
      </c>
      <c r="G44" s="17">
        <v>3478557</v>
      </c>
      <c r="H44" s="17">
        <v>2260401</v>
      </c>
      <c r="I44" s="17">
        <v>803264</v>
      </c>
      <c r="J44" s="17">
        <v>414892</v>
      </c>
    </row>
    <row r="45" spans="2:10" x14ac:dyDescent="0.2">
      <c r="B45" s="16" t="s">
        <v>20</v>
      </c>
      <c r="C45" s="17">
        <v>4845646</v>
      </c>
      <c r="D45" s="17">
        <v>3265805</v>
      </c>
      <c r="E45" s="17">
        <v>1223964</v>
      </c>
      <c r="F45" s="17">
        <v>355877</v>
      </c>
      <c r="G45" s="17">
        <v>3065040</v>
      </c>
      <c r="H45" s="17">
        <v>1997814</v>
      </c>
      <c r="I45" s="17">
        <v>663268</v>
      </c>
      <c r="J45" s="17">
        <v>403958</v>
      </c>
    </row>
    <row r="46" spans="2:10" x14ac:dyDescent="0.2">
      <c r="B46" s="16">
        <v>2018</v>
      </c>
      <c r="C46" s="17">
        <v>4399583</v>
      </c>
      <c r="D46" s="17">
        <v>2860867</v>
      </c>
      <c r="E46" s="17">
        <v>1168204</v>
      </c>
      <c r="F46" s="17">
        <v>370512</v>
      </c>
      <c r="G46" s="17">
        <v>2976359</v>
      </c>
      <c r="H46" s="17">
        <v>1820470</v>
      </c>
      <c r="I46" s="17">
        <v>700544</v>
      </c>
      <c r="J46" s="17">
        <v>455345</v>
      </c>
    </row>
    <row r="47" spans="2:10" x14ac:dyDescent="0.2">
      <c r="B47" s="16">
        <v>2019</v>
      </c>
      <c r="C47" s="17">
        <v>4088742</v>
      </c>
      <c r="D47" s="17">
        <v>2589122</v>
      </c>
      <c r="E47" s="17">
        <v>1122282</v>
      </c>
      <c r="F47" s="17">
        <v>377338</v>
      </c>
      <c r="G47" s="17">
        <v>3107936</v>
      </c>
      <c r="H47" s="17">
        <v>1843962</v>
      </c>
      <c r="I47" s="17">
        <v>816072</v>
      </c>
      <c r="J47" s="17">
        <v>447902</v>
      </c>
    </row>
    <row r="48" spans="2:10" x14ac:dyDescent="0.2">
      <c r="B48" s="16">
        <v>2020</v>
      </c>
      <c r="C48" s="17">
        <v>4282510</v>
      </c>
      <c r="D48" s="17">
        <v>2654500</v>
      </c>
      <c r="E48" s="17">
        <v>1220654</v>
      </c>
      <c r="F48" s="17">
        <v>407356</v>
      </c>
      <c r="G48" s="17">
        <v>3086133</v>
      </c>
      <c r="H48" s="17">
        <v>1815706</v>
      </c>
      <c r="I48" s="17">
        <v>796266</v>
      </c>
      <c r="J48" s="17">
        <v>474161</v>
      </c>
    </row>
    <row r="49" spans="2:10" x14ac:dyDescent="0.2">
      <c r="B49" s="16">
        <v>2021</v>
      </c>
      <c r="C49" s="17">
        <v>4340688</v>
      </c>
      <c r="D49" s="17">
        <v>2637534</v>
      </c>
      <c r="E49" s="17">
        <v>1291387</v>
      </c>
      <c r="F49" s="17">
        <v>411767</v>
      </c>
      <c r="G49" s="17">
        <v>3252843</v>
      </c>
      <c r="H49" s="17">
        <v>1843484</v>
      </c>
      <c r="I49" s="17">
        <v>945811</v>
      </c>
      <c r="J49" s="17">
        <v>463548</v>
      </c>
    </row>
    <row r="50" spans="2:10" x14ac:dyDescent="0.2">
      <c r="B50" s="18">
        <v>2022</v>
      </c>
      <c r="C50" s="19">
        <v>4338665</v>
      </c>
      <c r="D50" s="19">
        <v>2682344</v>
      </c>
      <c r="E50" s="19">
        <v>1284767</v>
      </c>
      <c r="F50" s="19">
        <v>371554</v>
      </c>
      <c r="G50" s="19">
        <v>3404814</v>
      </c>
      <c r="H50" s="19">
        <v>1976656</v>
      </c>
      <c r="I50" s="19">
        <v>988787</v>
      </c>
      <c r="J50" s="19">
        <v>439371</v>
      </c>
    </row>
    <row r="52" spans="2:10" ht="12.75" customHeight="1" x14ac:dyDescent="0.2">
      <c r="B52" s="72" t="s">
        <v>21</v>
      </c>
      <c r="C52" s="73"/>
      <c r="D52" s="73"/>
      <c r="E52" s="73"/>
      <c r="F52" s="73"/>
      <c r="G52" s="73"/>
      <c r="H52" s="73"/>
      <c r="I52" s="73"/>
      <c r="J52" s="73"/>
    </row>
    <row r="53" spans="2:10" ht="12.75" customHeight="1" x14ac:dyDescent="0.2">
      <c r="B53" s="72" t="s">
        <v>22</v>
      </c>
      <c r="C53" s="73"/>
      <c r="D53" s="73"/>
      <c r="E53" s="73"/>
      <c r="F53" s="73"/>
      <c r="G53" s="73"/>
      <c r="H53" s="73"/>
      <c r="I53" s="73"/>
      <c r="J53" s="73"/>
    </row>
    <row r="54" spans="2:10" ht="12.75" customHeight="1" x14ac:dyDescent="0.2">
      <c r="B54" s="72" t="s">
        <v>23</v>
      </c>
      <c r="C54" s="73"/>
      <c r="D54" s="73"/>
      <c r="E54" s="73"/>
      <c r="F54" s="73"/>
      <c r="G54" s="73"/>
      <c r="H54" s="73"/>
      <c r="I54" s="73"/>
      <c r="J54" s="73"/>
    </row>
    <row r="55" spans="2:10" ht="12.75" customHeight="1" x14ac:dyDescent="0.2">
      <c r="B55" s="72" t="s">
        <v>24</v>
      </c>
      <c r="C55" s="73"/>
      <c r="D55" s="73"/>
      <c r="E55" s="73"/>
      <c r="F55" s="73"/>
      <c r="G55" s="73"/>
      <c r="H55" s="73"/>
      <c r="I55" s="73"/>
      <c r="J55" s="73"/>
    </row>
  </sheetData>
  <mergeCells count="7">
    <mergeCell ref="B54:J54"/>
    <mergeCell ref="B55:J55"/>
    <mergeCell ref="B4:B5"/>
    <mergeCell ref="C4:F4"/>
    <mergeCell ref="G4:J4"/>
    <mergeCell ref="B52:J52"/>
    <mergeCell ref="B53:J53"/>
  </mergeCells>
  <pageMargins left="0.7" right="0.7" top="0.75" bottom="0.75" header="0.3" footer="0.3"/>
  <pageSetup paperSize="9" scale="50" fitToWidth="0" fitToHeight="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E562"/>
  </sheetPr>
  <dimension ref="B1:K63"/>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5.7109375" customWidth="1"/>
    <col min="3" max="11" width="10.7109375" customWidth="1"/>
  </cols>
  <sheetData>
    <row r="1" spans="2:11" ht="18" x14ac:dyDescent="0.25">
      <c r="B1" s="31" t="s">
        <v>1365</v>
      </c>
    </row>
    <row r="4" spans="2:11" ht="21" customHeight="1" x14ac:dyDescent="0.2">
      <c r="B4" s="75" t="s">
        <v>11</v>
      </c>
      <c r="C4" s="75" t="s">
        <v>703</v>
      </c>
      <c r="D4" s="75" t="s">
        <v>704</v>
      </c>
      <c r="E4" s="75" t="s">
        <v>704</v>
      </c>
      <c r="F4" s="75" t="s">
        <v>704</v>
      </c>
      <c r="G4" s="75" t="s">
        <v>704</v>
      </c>
      <c r="H4" s="75" t="s">
        <v>704</v>
      </c>
      <c r="I4" s="75" t="s">
        <v>704</v>
      </c>
      <c r="J4" s="75" t="s">
        <v>704</v>
      </c>
      <c r="K4" s="75" t="s">
        <v>705</v>
      </c>
    </row>
    <row r="5" spans="2:11" ht="21" customHeight="1" x14ac:dyDescent="0.2">
      <c r="B5" s="75" t="s">
        <v>11</v>
      </c>
      <c r="C5" s="75" t="s">
        <v>703</v>
      </c>
      <c r="D5" s="15" t="s">
        <v>258</v>
      </c>
      <c r="E5" s="15">
        <v>1</v>
      </c>
      <c r="F5" s="15">
        <v>2</v>
      </c>
      <c r="G5" s="15">
        <v>3</v>
      </c>
      <c r="H5" s="15">
        <v>4</v>
      </c>
      <c r="I5" s="15">
        <v>5</v>
      </c>
      <c r="J5" s="15" t="s">
        <v>532</v>
      </c>
      <c r="K5" s="75" t="s">
        <v>705</v>
      </c>
    </row>
    <row r="6" spans="2:11" x14ac:dyDescent="0.2">
      <c r="B6" s="62">
        <v>1974</v>
      </c>
      <c r="C6" s="17">
        <v>154301</v>
      </c>
      <c r="D6" s="17">
        <v>3107</v>
      </c>
      <c r="E6" s="17">
        <v>92</v>
      </c>
      <c r="F6" s="17">
        <v>274</v>
      </c>
      <c r="G6" s="17">
        <v>1098</v>
      </c>
      <c r="H6" s="17">
        <v>1135</v>
      </c>
      <c r="I6" s="17">
        <v>366</v>
      </c>
      <c r="J6" s="17">
        <v>142</v>
      </c>
      <c r="K6" s="20" t="s">
        <v>708</v>
      </c>
    </row>
    <row r="7" spans="2:11" x14ac:dyDescent="0.2">
      <c r="B7" s="62">
        <v>1975</v>
      </c>
      <c r="C7" s="17">
        <v>156986</v>
      </c>
      <c r="D7" s="17">
        <v>4052</v>
      </c>
      <c r="E7" s="17">
        <v>135</v>
      </c>
      <c r="F7" s="17">
        <v>358</v>
      </c>
      <c r="G7" s="17">
        <v>1536</v>
      </c>
      <c r="H7" s="17">
        <v>1311</v>
      </c>
      <c r="I7" s="17">
        <v>512</v>
      </c>
      <c r="J7" s="17">
        <v>200</v>
      </c>
      <c r="K7" s="20" t="s">
        <v>621</v>
      </c>
    </row>
    <row r="8" spans="2:11" x14ac:dyDescent="0.2">
      <c r="B8" s="62">
        <v>1976</v>
      </c>
      <c r="C8" s="17">
        <v>159280</v>
      </c>
      <c r="D8" s="17">
        <v>4582</v>
      </c>
      <c r="E8" s="17">
        <v>233</v>
      </c>
      <c r="F8" s="17">
        <v>499</v>
      </c>
      <c r="G8" s="17">
        <v>1822</v>
      </c>
      <c r="H8" s="17">
        <v>1326</v>
      </c>
      <c r="I8" s="17">
        <v>467</v>
      </c>
      <c r="J8" s="17">
        <v>235</v>
      </c>
      <c r="K8" s="20" t="s">
        <v>709</v>
      </c>
    </row>
    <row r="9" spans="2:11" x14ac:dyDescent="0.2">
      <c r="B9" s="62">
        <v>1977</v>
      </c>
      <c r="C9" s="17">
        <v>161451</v>
      </c>
      <c r="D9" s="17">
        <v>3207</v>
      </c>
      <c r="E9" s="17">
        <v>184</v>
      </c>
      <c r="F9" s="17">
        <v>342</v>
      </c>
      <c r="G9" s="17">
        <v>1304</v>
      </c>
      <c r="H9" s="17">
        <v>899</v>
      </c>
      <c r="I9" s="17">
        <v>322</v>
      </c>
      <c r="J9" s="17">
        <v>156</v>
      </c>
      <c r="K9" s="20" t="s">
        <v>710</v>
      </c>
    </row>
    <row r="10" spans="2:11" x14ac:dyDescent="0.2">
      <c r="B10" s="62">
        <v>1978</v>
      </c>
      <c r="C10" s="17">
        <v>164002</v>
      </c>
      <c r="D10" s="17">
        <v>1809</v>
      </c>
      <c r="E10" s="17">
        <v>79</v>
      </c>
      <c r="F10" s="17">
        <v>168</v>
      </c>
      <c r="G10" s="17">
        <v>630</v>
      </c>
      <c r="H10" s="17">
        <v>630</v>
      </c>
      <c r="I10" s="17">
        <v>221</v>
      </c>
      <c r="J10" s="17">
        <v>81</v>
      </c>
      <c r="K10" s="20" t="s">
        <v>711</v>
      </c>
    </row>
    <row r="11" spans="2:11" x14ac:dyDescent="0.2">
      <c r="B11" s="62">
        <v>1979</v>
      </c>
      <c r="C11" s="17">
        <v>166739</v>
      </c>
      <c r="D11" s="17">
        <v>1083</v>
      </c>
      <c r="E11" s="17">
        <v>54</v>
      </c>
      <c r="F11" s="17">
        <v>94</v>
      </c>
      <c r="G11" s="17">
        <v>449</v>
      </c>
      <c r="H11" s="17">
        <v>293</v>
      </c>
      <c r="I11" s="17">
        <v>140</v>
      </c>
      <c r="J11" s="17">
        <v>53</v>
      </c>
      <c r="K11" s="20" t="s">
        <v>712</v>
      </c>
    </row>
    <row r="12" spans="2:11" x14ac:dyDescent="0.2">
      <c r="B12" s="62" t="s">
        <v>706</v>
      </c>
      <c r="C12" s="17">
        <v>166192</v>
      </c>
      <c r="D12" s="17">
        <v>870</v>
      </c>
      <c r="E12" s="17">
        <v>42</v>
      </c>
      <c r="F12" s="17">
        <v>80</v>
      </c>
      <c r="G12" s="17">
        <v>250</v>
      </c>
      <c r="H12" s="17">
        <v>264</v>
      </c>
      <c r="I12" s="17">
        <v>167</v>
      </c>
      <c r="J12" s="17">
        <v>67</v>
      </c>
      <c r="K12" s="20" t="s">
        <v>713</v>
      </c>
    </row>
    <row r="13" spans="2:11" x14ac:dyDescent="0.2">
      <c r="B13" s="62">
        <v>1981</v>
      </c>
      <c r="C13" s="17">
        <v>169545</v>
      </c>
      <c r="D13" s="17">
        <v>774</v>
      </c>
      <c r="E13" s="17">
        <v>26</v>
      </c>
      <c r="F13" s="17">
        <v>86</v>
      </c>
      <c r="G13" s="17">
        <v>203</v>
      </c>
      <c r="H13" s="17">
        <v>237</v>
      </c>
      <c r="I13" s="17">
        <v>158</v>
      </c>
      <c r="J13" s="17">
        <v>64</v>
      </c>
      <c r="K13" s="20" t="s">
        <v>714</v>
      </c>
    </row>
    <row r="14" spans="2:11" x14ac:dyDescent="0.2">
      <c r="B14" s="62">
        <v>1982</v>
      </c>
      <c r="C14" s="17">
        <v>172941</v>
      </c>
      <c r="D14" s="17">
        <v>1145</v>
      </c>
      <c r="E14" s="17">
        <v>27</v>
      </c>
      <c r="F14" s="17">
        <v>74</v>
      </c>
      <c r="G14" s="17">
        <v>286</v>
      </c>
      <c r="H14" s="17">
        <v>433</v>
      </c>
      <c r="I14" s="17">
        <v>251</v>
      </c>
      <c r="J14" s="17">
        <v>74</v>
      </c>
      <c r="K14" s="20" t="s">
        <v>715</v>
      </c>
    </row>
    <row r="15" spans="2:11" x14ac:dyDescent="0.2">
      <c r="B15" s="62">
        <v>1983</v>
      </c>
      <c r="C15" s="17">
        <v>176568</v>
      </c>
      <c r="D15" s="17" t="s">
        <v>269</v>
      </c>
      <c r="E15" s="17" t="s">
        <v>269</v>
      </c>
      <c r="F15" s="17" t="s">
        <v>269</v>
      </c>
      <c r="G15" s="17" t="s">
        <v>269</v>
      </c>
      <c r="H15" s="17" t="s">
        <v>269</v>
      </c>
      <c r="I15" s="17" t="s">
        <v>269</v>
      </c>
      <c r="J15" s="17" t="s">
        <v>269</v>
      </c>
      <c r="K15" s="20" t="s">
        <v>269</v>
      </c>
    </row>
    <row r="16" spans="2:11" x14ac:dyDescent="0.2">
      <c r="B16" s="62" t="s">
        <v>707</v>
      </c>
      <c r="C16" s="17">
        <v>180702</v>
      </c>
      <c r="D16" s="17">
        <v>1903</v>
      </c>
      <c r="E16" s="17">
        <v>57</v>
      </c>
      <c r="F16" s="17">
        <v>213</v>
      </c>
      <c r="G16" s="17">
        <v>478</v>
      </c>
      <c r="H16" s="17">
        <v>698</v>
      </c>
      <c r="I16" s="17">
        <v>397</v>
      </c>
      <c r="J16" s="17">
        <v>60</v>
      </c>
      <c r="K16" s="20" t="s">
        <v>716</v>
      </c>
    </row>
    <row r="17" spans="2:11" x14ac:dyDescent="0.2">
      <c r="B17" s="62">
        <v>1985</v>
      </c>
      <c r="C17" s="17">
        <v>184575</v>
      </c>
      <c r="D17" s="17">
        <v>2033</v>
      </c>
      <c r="E17" s="17">
        <v>84</v>
      </c>
      <c r="F17" s="17">
        <v>200</v>
      </c>
      <c r="G17" s="17">
        <v>583</v>
      </c>
      <c r="H17" s="17">
        <v>755</v>
      </c>
      <c r="I17" s="17">
        <v>345</v>
      </c>
      <c r="J17" s="17">
        <v>66</v>
      </c>
      <c r="K17" s="20" t="s">
        <v>717</v>
      </c>
    </row>
    <row r="18" spans="2:11" x14ac:dyDescent="0.2">
      <c r="B18" s="62">
        <v>1986</v>
      </c>
      <c r="C18" s="17">
        <v>188502</v>
      </c>
      <c r="D18" s="17">
        <v>1970</v>
      </c>
      <c r="E18" s="17">
        <v>97</v>
      </c>
      <c r="F18" s="17">
        <v>189</v>
      </c>
      <c r="G18" s="17">
        <v>570</v>
      </c>
      <c r="H18" s="17">
        <v>708</v>
      </c>
      <c r="I18" s="17">
        <v>303</v>
      </c>
      <c r="J18" s="17">
        <v>103</v>
      </c>
      <c r="K18" s="20" t="s">
        <v>718</v>
      </c>
    </row>
    <row r="19" spans="2:11" x14ac:dyDescent="0.2">
      <c r="B19" s="62">
        <v>1987</v>
      </c>
      <c r="C19" s="17">
        <v>192557</v>
      </c>
      <c r="D19" s="17">
        <v>1567</v>
      </c>
      <c r="E19" s="17">
        <v>64</v>
      </c>
      <c r="F19" s="17">
        <v>201</v>
      </c>
      <c r="G19" s="17">
        <v>495</v>
      </c>
      <c r="H19" s="17">
        <v>498</v>
      </c>
      <c r="I19" s="17">
        <v>219</v>
      </c>
      <c r="J19" s="17">
        <v>90</v>
      </c>
      <c r="K19" s="20" t="s">
        <v>719</v>
      </c>
    </row>
    <row r="20" spans="2:11" x14ac:dyDescent="0.2">
      <c r="B20" s="62">
        <v>1988</v>
      </c>
      <c r="C20" s="17">
        <v>196250</v>
      </c>
      <c r="D20" s="17">
        <v>1072</v>
      </c>
      <c r="E20" s="17">
        <v>38</v>
      </c>
      <c r="F20" s="17">
        <v>127</v>
      </c>
      <c r="G20" s="17">
        <v>322</v>
      </c>
      <c r="H20" s="17">
        <v>344</v>
      </c>
      <c r="I20" s="17">
        <v>176</v>
      </c>
      <c r="J20" s="17">
        <v>65</v>
      </c>
      <c r="K20" s="20" t="s">
        <v>720</v>
      </c>
    </row>
    <row r="21" spans="2:11" x14ac:dyDescent="0.2">
      <c r="B21" s="62">
        <v>1989</v>
      </c>
      <c r="C21" s="17">
        <v>199683</v>
      </c>
      <c r="D21" s="17">
        <v>492</v>
      </c>
      <c r="E21" s="17">
        <v>19</v>
      </c>
      <c r="F21" s="17">
        <v>37</v>
      </c>
      <c r="G21" s="17">
        <v>116</v>
      </c>
      <c r="H21" s="17">
        <v>163</v>
      </c>
      <c r="I21" s="17">
        <v>128</v>
      </c>
      <c r="J21" s="17">
        <v>29</v>
      </c>
      <c r="K21" s="20" t="s">
        <v>721</v>
      </c>
    </row>
    <row r="22" spans="2:11" x14ac:dyDescent="0.2">
      <c r="B22" s="62" t="s">
        <v>592</v>
      </c>
      <c r="C22" s="17">
        <v>203955</v>
      </c>
      <c r="D22" s="17">
        <v>526</v>
      </c>
      <c r="E22" s="17">
        <v>13</v>
      </c>
      <c r="F22" s="17">
        <v>29</v>
      </c>
      <c r="G22" s="17">
        <v>102</v>
      </c>
      <c r="H22" s="17">
        <v>168</v>
      </c>
      <c r="I22" s="17">
        <v>169</v>
      </c>
      <c r="J22" s="17">
        <v>45</v>
      </c>
      <c r="K22" s="20" t="s">
        <v>722</v>
      </c>
    </row>
    <row r="23" spans="2:11" x14ac:dyDescent="0.2">
      <c r="B23" s="62">
        <v>1991</v>
      </c>
      <c r="C23" s="17">
        <v>206871</v>
      </c>
      <c r="D23" s="17">
        <v>871</v>
      </c>
      <c r="E23" s="17">
        <v>23</v>
      </c>
      <c r="F23" s="17">
        <v>36</v>
      </c>
      <c r="G23" s="17">
        <v>123</v>
      </c>
      <c r="H23" s="17">
        <v>235</v>
      </c>
      <c r="I23" s="17">
        <v>376</v>
      </c>
      <c r="J23" s="17">
        <v>78</v>
      </c>
      <c r="K23" s="20" t="s">
        <v>723</v>
      </c>
    </row>
    <row r="24" spans="2:11" x14ac:dyDescent="0.2">
      <c r="B24" s="62">
        <v>1992</v>
      </c>
      <c r="C24" s="17">
        <v>209776</v>
      </c>
      <c r="D24" s="17">
        <v>1309</v>
      </c>
      <c r="E24" s="17">
        <v>37</v>
      </c>
      <c r="F24" s="17">
        <v>72</v>
      </c>
      <c r="G24" s="17">
        <v>197</v>
      </c>
      <c r="H24" s="17">
        <v>404</v>
      </c>
      <c r="I24" s="17">
        <v>498</v>
      </c>
      <c r="J24" s="17">
        <v>101</v>
      </c>
      <c r="K24" s="20" t="s">
        <v>724</v>
      </c>
    </row>
    <row r="25" spans="2:11" x14ac:dyDescent="0.2">
      <c r="B25" s="62">
        <v>1993</v>
      </c>
      <c r="C25" s="17">
        <v>213136</v>
      </c>
      <c r="D25" s="17">
        <v>1744</v>
      </c>
      <c r="E25" s="17">
        <v>68</v>
      </c>
      <c r="F25" s="17">
        <v>100</v>
      </c>
      <c r="G25" s="17">
        <v>370</v>
      </c>
      <c r="H25" s="17">
        <v>593</v>
      </c>
      <c r="I25" s="17">
        <v>524</v>
      </c>
      <c r="J25" s="17">
        <v>89</v>
      </c>
      <c r="K25" s="20" t="s">
        <v>719</v>
      </c>
    </row>
    <row r="26" spans="2:11" x14ac:dyDescent="0.2">
      <c r="B26" s="62">
        <v>1994</v>
      </c>
      <c r="C26" s="17">
        <v>218992</v>
      </c>
      <c r="D26" s="17">
        <v>2653</v>
      </c>
      <c r="E26" s="17">
        <v>88</v>
      </c>
      <c r="F26" s="17">
        <v>260</v>
      </c>
      <c r="G26" s="17">
        <v>704</v>
      </c>
      <c r="H26" s="17">
        <v>1002</v>
      </c>
      <c r="I26" s="17">
        <v>511</v>
      </c>
      <c r="J26" s="17">
        <v>88</v>
      </c>
      <c r="K26" s="20" t="s">
        <v>725</v>
      </c>
    </row>
    <row r="27" spans="2:11" x14ac:dyDescent="0.2">
      <c r="B27" s="62">
        <v>1995</v>
      </c>
      <c r="C27" s="17">
        <v>223679</v>
      </c>
      <c r="D27" s="17">
        <v>3237</v>
      </c>
      <c r="E27" s="17">
        <v>149</v>
      </c>
      <c r="F27" s="17">
        <v>365</v>
      </c>
      <c r="G27" s="17">
        <v>885</v>
      </c>
      <c r="H27" s="17">
        <v>1174</v>
      </c>
      <c r="I27" s="17">
        <v>569</v>
      </c>
      <c r="J27" s="17">
        <v>95</v>
      </c>
      <c r="K27" s="20" t="s">
        <v>726</v>
      </c>
    </row>
    <row r="28" spans="2:11" x14ac:dyDescent="0.2">
      <c r="B28" s="62">
        <v>1996</v>
      </c>
      <c r="C28" s="17">
        <v>227810</v>
      </c>
      <c r="D28" s="17">
        <v>3870</v>
      </c>
      <c r="E28" s="17">
        <v>200</v>
      </c>
      <c r="F28" s="17">
        <v>475</v>
      </c>
      <c r="G28" s="17">
        <v>1209</v>
      </c>
      <c r="H28" s="17">
        <v>1344</v>
      </c>
      <c r="I28" s="17">
        <v>561</v>
      </c>
      <c r="J28" s="17">
        <v>81</v>
      </c>
      <c r="K28" s="20" t="s">
        <v>727</v>
      </c>
    </row>
    <row r="29" spans="2:11" x14ac:dyDescent="0.2">
      <c r="B29" s="62">
        <v>1997</v>
      </c>
      <c r="C29" s="17">
        <v>231290</v>
      </c>
      <c r="D29" s="17">
        <v>4950</v>
      </c>
      <c r="E29" s="17">
        <v>273</v>
      </c>
      <c r="F29" s="17">
        <v>572</v>
      </c>
      <c r="G29" s="17">
        <v>1641</v>
      </c>
      <c r="H29" s="17">
        <v>1733</v>
      </c>
      <c r="I29" s="17">
        <v>623</v>
      </c>
      <c r="J29" s="17">
        <v>108</v>
      </c>
      <c r="K29" s="20" t="s">
        <v>641</v>
      </c>
    </row>
    <row r="30" spans="2:11" x14ac:dyDescent="0.2">
      <c r="B30" s="62">
        <v>1998</v>
      </c>
      <c r="C30" s="17">
        <v>234847</v>
      </c>
      <c r="D30" s="17">
        <v>5511</v>
      </c>
      <c r="E30" s="17">
        <v>339</v>
      </c>
      <c r="F30" s="17">
        <v>720</v>
      </c>
      <c r="G30" s="17">
        <v>1880</v>
      </c>
      <c r="H30" s="17">
        <v>1809</v>
      </c>
      <c r="I30" s="17">
        <v>661</v>
      </c>
      <c r="J30" s="17">
        <v>102</v>
      </c>
      <c r="K30" s="20" t="s">
        <v>630</v>
      </c>
    </row>
    <row r="31" spans="2:11" x14ac:dyDescent="0.2">
      <c r="B31" s="62">
        <v>1999</v>
      </c>
      <c r="C31" s="17">
        <v>238161</v>
      </c>
      <c r="D31" s="17">
        <v>5164</v>
      </c>
      <c r="E31" s="17">
        <v>281</v>
      </c>
      <c r="F31" s="17">
        <v>662</v>
      </c>
      <c r="G31" s="17">
        <v>1822</v>
      </c>
      <c r="H31" s="17">
        <v>1676</v>
      </c>
      <c r="I31" s="17">
        <v>603</v>
      </c>
      <c r="J31" s="17">
        <v>120</v>
      </c>
      <c r="K31" s="20" t="s">
        <v>728</v>
      </c>
    </row>
    <row r="32" spans="2:11" x14ac:dyDescent="0.2">
      <c r="B32" s="62" t="s">
        <v>593</v>
      </c>
      <c r="C32" s="17">
        <v>240697</v>
      </c>
      <c r="D32" s="17">
        <v>5063</v>
      </c>
      <c r="E32" s="17">
        <v>327</v>
      </c>
      <c r="F32" s="17">
        <v>730</v>
      </c>
      <c r="G32" s="17">
        <v>1643</v>
      </c>
      <c r="H32" s="17">
        <v>1598</v>
      </c>
      <c r="I32" s="17">
        <v>613</v>
      </c>
      <c r="J32" s="17">
        <v>152</v>
      </c>
      <c r="K32" s="20" t="s">
        <v>645</v>
      </c>
    </row>
    <row r="33" spans="2:11" x14ac:dyDescent="0.2">
      <c r="B33" s="62">
        <v>2001</v>
      </c>
      <c r="C33" s="17">
        <v>243186</v>
      </c>
      <c r="D33" s="17">
        <v>4417</v>
      </c>
      <c r="E33" s="17">
        <v>279</v>
      </c>
      <c r="F33" s="17">
        <v>549</v>
      </c>
      <c r="G33" s="17">
        <v>1348</v>
      </c>
      <c r="H33" s="17">
        <v>1410</v>
      </c>
      <c r="I33" s="17">
        <v>683</v>
      </c>
      <c r="J33" s="17">
        <v>148</v>
      </c>
      <c r="K33" s="20" t="s">
        <v>729</v>
      </c>
    </row>
    <row r="34" spans="2:11" x14ac:dyDescent="0.2">
      <c r="B34" s="62">
        <v>2002</v>
      </c>
      <c r="C34" s="17">
        <v>245919</v>
      </c>
      <c r="D34" s="17">
        <v>3378</v>
      </c>
      <c r="E34" s="17">
        <v>210</v>
      </c>
      <c r="F34" s="17">
        <v>394</v>
      </c>
      <c r="G34" s="17">
        <v>985</v>
      </c>
      <c r="H34" s="17">
        <v>1054</v>
      </c>
      <c r="I34" s="17">
        <v>588</v>
      </c>
      <c r="J34" s="17">
        <v>147</v>
      </c>
      <c r="K34" s="20" t="s">
        <v>730</v>
      </c>
    </row>
    <row r="35" spans="2:11" x14ac:dyDescent="0.2">
      <c r="B35" s="62">
        <v>2003</v>
      </c>
      <c r="C35" s="17">
        <v>248781</v>
      </c>
      <c r="D35" s="17">
        <v>2844</v>
      </c>
      <c r="E35" s="17">
        <v>161</v>
      </c>
      <c r="F35" s="17">
        <v>312</v>
      </c>
      <c r="G35" s="17">
        <v>797</v>
      </c>
      <c r="H35" s="17">
        <v>910</v>
      </c>
      <c r="I35" s="17">
        <v>552</v>
      </c>
      <c r="J35" s="17">
        <v>112</v>
      </c>
      <c r="K35" s="20" t="s">
        <v>731</v>
      </c>
    </row>
    <row r="36" spans="2:11" x14ac:dyDescent="0.2">
      <c r="B36" s="62">
        <v>2004</v>
      </c>
      <c r="C36" s="17">
        <v>252215</v>
      </c>
      <c r="D36" s="17">
        <v>2985</v>
      </c>
      <c r="E36" s="17">
        <v>166</v>
      </c>
      <c r="F36" s="17">
        <v>278</v>
      </c>
      <c r="G36" s="17">
        <v>853</v>
      </c>
      <c r="H36" s="17">
        <v>1039</v>
      </c>
      <c r="I36" s="17">
        <v>530</v>
      </c>
      <c r="J36" s="17">
        <v>119</v>
      </c>
      <c r="K36" s="20" t="s">
        <v>732</v>
      </c>
    </row>
    <row r="37" spans="2:11" x14ac:dyDescent="0.2">
      <c r="B37" s="62">
        <v>2005</v>
      </c>
      <c r="C37" s="17">
        <v>255909</v>
      </c>
      <c r="D37" s="17">
        <v>3336</v>
      </c>
      <c r="E37" s="17">
        <v>165</v>
      </c>
      <c r="F37" s="17">
        <v>340</v>
      </c>
      <c r="G37" s="17">
        <v>955</v>
      </c>
      <c r="H37" s="17">
        <v>1116</v>
      </c>
      <c r="I37" s="17">
        <v>610</v>
      </c>
      <c r="J37" s="17">
        <v>150</v>
      </c>
      <c r="K37" s="20" t="s">
        <v>733</v>
      </c>
    </row>
    <row r="38" spans="2:11" x14ac:dyDescent="0.2">
      <c r="B38" s="62">
        <v>2006</v>
      </c>
      <c r="C38" s="17">
        <v>259970</v>
      </c>
      <c r="D38" s="17">
        <v>3834</v>
      </c>
      <c r="E38" s="17">
        <v>159</v>
      </c>
      <c r="F38" s="17">
        <v>351</v>
      </c>
      <c r="G38" s="17">
        <v>1025</v>
      </c>
      <c r="H38" s="17">
        <v>1435</v>
      </c>
      <c r="I38" s="17">
        <v>691</v>
      </c>
      <c r="J38" s="17">
        <v>173</v>
      </c>
      <c r="K38" s="20" t="s">
        <v>734</v>
      </c>
    </row>
    <row r="39" spans="2:11" x14ac:dyDescent="0.2">
      <c r="B39" s="62">
        <v>2007</v>
      </c>
      <c r="C39" s="17">
        <v>263825</v>
      </c>
      <c r="D39" s="17">
        <v>3932</v>
      </c>
      <c r="E39" s="17">
        <v>156</v>
      </c>
      <c r="F39" s="17">
        <v>357</v>
      </c>
      <c r="G39" s="17">
        <v>999</v>
      </c>
      <c r="H39" s="17">
        <v>1445</v>
      </c>
      <c r="I39" s="17">
        <v>756</v>
      </c>
      <c r="J39" s="17">
        <v>219</v>
      </c>
      <c r="K39" s="20" t="s">
        <v>735</v>
      </c>
    </row>
    <row r="40" spans="2:11" x14ac:dyDescent="0.2">
      <c r="B40" s="62">
        <v>2008</v>
      </c>
      <c r="C40" s="17">
        <v>268634</v>
      </c>
      <c r="D40" s="17">
        <v>3943</v>
      </c>
      <c r="E40" s="17">
        <v>146</v>
      </c>
      <c r="F40" s="17">
        <v>362</v>
      </c>
      <c r="G40" s="17">
        <v>1008</v>
      </c>
      <c r="H40" s="17">
        <v>1486</v>
      </c>
      <c r="I40" s="17">
        <v>708</v>
      </c>
      <c r="J40" s="17">
        <v>233</v>
      </c>
      <c r="K40" s="20" t="s">
        <v>736</v>
      </c>
    </row>
    <row r="41" spans="2:11" x14ac:dyDescent="0.2">
      <c r="B41" s="62" t="s">
        <v>594</v>
      </c>
      <c r="C41" s="17">
        <v>272498</v>
      </c>
      <c r="D41" s="17">
        <v>3634</v>
      </c>
      <c r="E41" s="17">
        <v>136</v>
      </c>
      <c r="F41" s="17">
        <v>327</v>
      </c>
      <c r="G41" s="17">
        <v>973</v>
      </c>
      <c r="H41" s="17">
        <v>1305</v>
      </c>
      <c r="I41" s="17">
        <v>658</v>
      </c>
      <c r="J41" s="17">
        <v>235</v>
      </c>
      <c r="K41" s="20" t="s">
        <v>737</v>
      </c>
    </row>
    <row r="42" spans="2:11" x14ac:dyDescent="0.2">
      <c r="B42" s="62">
        <v>2010</v>
      </c>
      <c r="C42" s="17">
        <v>281769</v>
      </c>
      <c r="D42" s="17">
        <v>4185</v>
      </c>
      <c r="E42" s="17">
        <v>197</v>
      </c>
      <c r="F42" s="17">
        <v>394</v>
      </c>
      <c r="G42" s="17">
        <v>1194</v>
      </c>
      <c r="H42" s="17">
        <v>1424</v>
      </c>
      <c r="I42" s="17">
        <v>703</v>
      </c>
      <c r="J42" s="17">
        <v>273</v>
      </c>
      <c r="K42" s="20" t="s">
        <v>738</v>
      </c>
    </row>
    <row r="43" spans="2:11" x14ac:dyDescent="0.2">
      <c r="B43" s="62">
        <v>2011</v>
      </c>
      <c r="C43" s="17">
        <v>286915</v>
      </c>
      <c r="D43" s="17">
        <v>4335</v>
      </c>
      <c r="E43" s="17">
        <v>184</v>
      </c>
      <c r="F43" s="17">
        <v>468</v>
      </c>
      <c r="G43" s="17">
        <v>1328</v>
      </c>
      <c r="H43" s="17">
        <v>1468</v>
      </c>
      <c r="I43" s="17">
        <v>651</v>
      </c>
      <c r="J43" s="17">
        <v>236</v>
      </c>
      <c r="K43" s="20" t="s">
        <v>738</v>
      </c>
    </row>
    <row r="44" spans="2:11" x14ac:dyDescent="0.2">
      <c r="B44" s="62">
        <v>2012</v>
      </c>
      <c r="C44" s="17">
        <v>291022</v>
      </c>
      <c r="D44" s="17">
        <v>4631</v>
      </c>
      <c r="E44" s="17">
        <v>243</v>
      </c>
      <c r="F44" s="17">
        <v>497</v>
      </c>
      <c r="G44" s="17">
        <v>1389</v>
      </c>
      <c r="H44" s="17">
        <v>1518</v>
      </c>
      <c r="I44" s="17">
        <v>681</v>
      </c>
      <c r="J44" s="17">
        <v>303</v>
      </c>
      <c r="K44" s="20" t="s">
        <v>739</v>
      </c>
    </row>
    <row r="45" spans="2:11" x14ac:dyDescent="0.2">
      <c r="B45" s="62">
        <v>2013</v>
      </c>
      <c r="C45" s="17">
        <v>296440</v>
      </c>
      <c r="D45" s="17">
        <v>4881</v>
      </c>
      <c r="E45" s="17">
        <v>241</v>
      </c>
      <c r="F45" s="17">
        <v>550</v>
      </c>
      <c r="G45" s="17">
        <v>1434</v>
      </c>
      <c r="H45" s="17">
        <v>1647</v>
      </c>
      <c r="I45" s="17">
        <v>668</v>
      </c>
      <c r="J45" s="17">
        <v>341</v>
      </c>
      <c r="K45" s="20" t="s">
        <v>740</v>
      </c>
    </row>
    <row r="46" spans="2:11" x14ac:dyDescent="0.2">
      <c r="B46" s="62">
        <v>2014</v>
      </c>
      <c r="C46" s="17">
        <v>301569</v>
      </c>
      <c r="D46" s="17">
        <v>4957</v>
      </c>
      <c r="E46" s="17">
        <v>230</v>
      </c>
      <c r="F46" s="17">
        <v>510</v>
      </c>
      <c r="G46" s="17">
        <v>1433</v>
      </c>
      <c r="H46" s="17">
        <v>1707</v>
      </c>
      <c r="I46" s="17">
        <v>651</v>
      </c>
      <c r="J46" s="17">
        <v>426</v>
      </c>
      <c r="K46" s="20" t="s">
        <v>741</v>
      </c>
    </row>
    <row r="47" spans="2:11" x14ac:dyDescent="0.2">
      <c r="B47" s="62">
        <v>2015</v>
      </c>
      <c r="C47" s="17">
        <v>306707</v>
      </c>
      <c r="D47" s="17">
        <v>5975</v>
      </c>
      <c r="E47" s="17">
        <v>300</v>
      </c>
      <c r="F47" s="17">
        <v>704</v>
      </c>
      <c r="G47" s="17">
        <v>1822</v>
      </c>
      <c r="H47" s="17">
        <v>2008</v>
      </c>
      <c r="I47" s="17">
        <v>782</v>
      </c>
      <c r="J47" s="17">
        <v>359</v>
      </c>
      <c r="K47" s="20" t="s">
        <v>742</v>
      </c>
    </row>
    <row r="48" spans="2:11" x14ac:dyDescent="0.2">
      <c r="B48" s="62">
        <v>2016</v>
      </c>
      <c r="C48" s="17">
        <v>312678</v>
      </c>
      <c r="D48" s="17">
        <v>6687</v>
      </c>
      <c r="E48" s="17">
        <v>386</v>
      </c>
      <c r="F48" s="17">
        <v>837</v>
      </c>
      <c r="G48" s="17">
        <v>2061</v>
      </c>
      <c r="H48" s="17">
        <v>2130</v>
      </c>
      <c r="I48" s="17">
        <v>882</v>
      </c>
      <c r="J48" s="17">
        <v>391</v>
      </c>
      <c r="K48" s="20" t="s">
        <v>743</v>
      </c>
    </row>
    <row r="49" spans="2:11" x14ac:dyDescent="0.2">
      <c r="B49" s="62">
        <v>2017</v>
      </c>
      <c r="C49" s="17">
        <v>318457</v>
      </c>
      <c r="D49" s="17">
        <v>7323</v>
      </c>
      <c r="E49" s="17">
        <v>354</v>
      </c>
      <c r="F49" s="17">
        <v>908</v>
      </c>
      <c r="G49" s="17">
        <v>2409</v>
      </c>
      <c r="H49" s="17">
        <v>2327</v>
      </c>
      <c r="I49" s="17">
        <v>963</v>
      </c>
      <c r="J49" s="17">
        <v>362</v>
      </c>
      <c r="K49" s="20" t="s">
        <v>744</v>
      </c>
    </row>
    <row r="50" spans="2:11" x14ac:dyDescent="0.2">
      <c r="B50" s="62">
        <v>2018</v>
      </c>
      <c r="C50" s="17">
        <v>323963</v>
      </c>
      <c r="D50" s="17">
        <v>8437</v>
      </c>
      <c r="E50" s="17">
        <v>364</v>
      </c>
      <c r="F50" s="17">
        <v>1074</v>
      </c>
      <c r="G50" s="17">
        <v>2891</v>
      </c>
      <c r="H50" s="17">
        <v>2758</v>
      </c>
      <c r="I50" s="17">
        <v>940</v>
      </c>
      <c r="J50" s="17">
        <v>410</v>
      </c>
      <c r="K50" s="20" t="s">
        <v>745</v>
      </c>
    </row>
    <row r="51" spans="2:11" x14ac:dyDescent="0.2">
      <c r="B51" s="62">
        <v>2019</v>
      </c>
      <c r="C51" s="17">
        <v>328961</v>
      </c>
      <c r="D51" s="17">
        <v>8377</v>
      </c>
      <c r="E51" s="17">
        <v>364</v>
      </c>
      <c r="F51" s="17">
        <v>1114</v>
      </c>
      <c r="G51" s="17">
        <v>2888</v>
      </c>
      <c r="H51" s="17">
        <v>2676</v>
      </c>
      <c r="I51" s="17">
        <v>948</v>
      </c>
      <c r="J51" s="17">
        <v>387</v>
      </c>
      <c r="K51" s="20" t="s">
        <v>746</v>
      </c>
    </row>
    <row r="52" spans="2:11" x14ac:dyDescent="0.2">
      <c r="B52" s="62">
        <v>2020</v>
      </c>
      <c r="C52" s="17">
        <v>333007</v>
      </c>
      <c r="D52" s="17">
        <v>8733</v>
      </c>
      <c r="E52" s="17">
        <v>431</v>
      </c>
      <c r="F52" s="17">
        <v>1158</v>
      </c>
      <c r="G52" s="17">
        <v>3075</v>
      </c>
      <c r="H52" s="17">
        <v>2685</v>
      </c>
      <c r="I52" s="17">
        <v>958</v>
      </c>
      <c r="J52" s="17">
        <v>426</v>
      </c>
      <c r="K52" s="20" t="s">
        <v>745</v>
      </c>
    </row>
    <row r="53" spans="2:11" x14ac:dyDescent="0.2">
      <c r="B53" s="62">
        <v>2021</v>
      </c>
      <c r="C53" s="17">
        <v>336690</v>
      </c>
      <c r="D53" s="17">
        <v>7009</v>
      </c>
      <c r="E53" s="17">
        <v>469</v>
      </c>
      <c r="F53" s="17">
        <v>1027</v>
      </c>
      <c r="G53" s="17">
        <v>2368</v>
      </c>
      <c r="H53" s="17">
        <v>2153</v>
      </c>
      <c r="I53" s="17">
        <v>707</v>
      </c>
      <c r="J53" s="17">
        <v>285</v>
      </c>
      <c r="K53" s="20" t="s">
        <v>647</v>
      </c>
    </row>
    <row r="54" spans="2:11" x14ac:dyDescent="0.2">
      <c r="B54" s="62">
        <v>2022</v>
      </c>
      <c r="C54" s="17">
        <v>340914</v>
      </c>
      <c r="D54" s="17">
        <v>5696</v>
      </c>
      <c r="E54" s="17">
        <v>423</v>
      </c>
      <c r="F54" s="17">
        <v>854</v>
      </c>
      <c r="G54" s="17">
        <v>1932</v>
      </c>
      <c r="H54" s="17">
        <v>1618</v>
      </c>
      <c r="I54" s="17">
        <v>607</v>
      </c>
      <c r="J54" s="17">
        <v>262</v>
      </c>
      <c r="K54" s="20" t="s">
        <v>747</v>
      </c>
    </row>
    <row r="55" spans="2:11" x14ac:dyDescent="0.2">
      <c r="B55" s="62">
        <v>2023</v>
      </c>
      <c r="C55" s="17">
        <v>345063</v>
      </c>
      <c r="D55" s="17">
        <v>4778</v>
      </c>
      <c r="E55" s="17">
        <v>305</v>
      </c>
      <c r="F55" s="17">
        <v>759</v>
      </c>
      <c r="G55" s="17">
        <v>1491</v>
      </c>
      <c r="H55" s="17">
        <v>1315</v>
      </c>
      <c r="I55" s="17">
        <v>588</v>
      </c>
      <c r="J55" s="17">
        <v>320</v>
      </c>
      <c r="K55" s="20" t="s">
        <v>748</v>
      </c>
    </row>
    <row r="56" spans="2:11" x14ac:dyDescent="0.2">
      <c r="B56" s="63">
        <v>2024</v>
      </c>
      <c r="C56" s="19" t="s">
        <v>269</v>
      </c>
      <c r="D56" s="19">
        <v>4500</v>
      </c>
      <c r="E56" s="19">
        <v>270</v>
      </c>
      <c r="F56" s="19">
        <v>645</v>
      </c>
      <c r="G56" s="19">
        <v>1391</v>
      </c>
      <c r="H56" s="19">
        <v>1231</v>
      </c>
      <c r="I56" s="19">
        <v>621</v>
      </c>
      <c r="J56" s="19">
        <v>342</v>
      </c>
      <c r="K56" s="27" t="s">
        <v>823</v>
      </c>
    </row>
    <row r="58" spans="2:11" x14ac:dyDescent="0.2">
      <c r="B58" s="72" t="s">
        <v>749</v>
      </c>
      <c r="C58" s="73"/>
      <c r="D58" s="73"/>
      <c r="E58" s="73"/>
      <c r="F58" s="73"/>
      <c r="G58" s="73"/>
      <c r="H58" s="73"/>
      <c r="I58" s="73"/>
      <c r="J58" s="73"/>
      <c r="K58" s="73"/>
    </row>
    <row r="59" spans="2:11" ht="41.25" customHeight="1" x14ac:dyDescent="0.2">
      <c r="B59" s="78" t="s">
        <v>1438</v>
      </c>
      <c r="C59" s="73"/>
      <c r="D59" s="73"/>
      <c r="E59" s="73"/>
      <c r="F59" s="73"/>
      <c r="G59" s="73"/>
      <c r="H59" s="73"/>
      <c r="I59" s="73"/>
      <c r="J59" s="73"/>
      <c r="K59" s="73"/>
    </row>
    <row r="60" spans="2:11" x14ac:dyDescent="0.2">
      <c r="B60" s="72" t="s">
        <v>652</v>
      </c>
      <c r="C60" s="73"/>
      <c r="D60" s="73"/>
      <c r="E60" s="73"/>
      <c r="F60" s="73"/>
      <c r="G60" s="73"/>
      <c r="H60" s="73"/>
      <c r="I60" s="73"/>
      <c r="J60" s="73"/>
      <c r="K60" s="73"/>
    </row>
    <row r="61" spans="2:11" ht="30" customHeight="1" x14ac:dyDescent="0.2">
      <c r="B61" s="78" t="s">
        <v>1439</v>
      </c>
      <c r="C61" s="73"/>
      <c r="D61" s="73"/>
      <c r="E61" s="73"/>
      <c r="F61" s="73"/>
      <c r="G61" s="73"/>
      <c r="H61" s="73"/>
      <c r="I61" s="73"/>
      <c r="J61" s="73"/>
      <c r="K61" s="73"/>
    </row>
    <row r="62" spans="2:11" ht="30.75" customHeight="1" x14ac:dyDescent="0.2">
      <c r="B62" s="78" t="s">
        <v>1366</v>
      </c>
      <c r="C62" s="73"/>
      <c r="D62" s="73"/>
      <c r="E62" s="73"/>
      <c r="F62" s="73"/>
      <c r="G62" s="73"/>
      <c r="H62" s="73"/>
      <c r="I62" s="73"/>
      <c r="J62" s="73"/>
      <c r="K62" s="73"/>
    </row>
    <row r="63" spans="2:11" ht="26.25" customHeight="1" x14ac:dyDescent="0.2">
      <c r="B63" s="78" t="s">
        <v>1440</v>
      </c>
      <c r="C63" s="73"/>
      <c r="D63" s="73"/>
      <c r="E63" s="73"/>
      <c r="F63" s="73"/>
      <c r="G63" s="73"/>
      <c r="H63" s="73"/>
      <c r="I63" s="73"/>
      <c r="J63" s="73"/>
      <c r="K63" s="73"/>
    </row>
  </sheetData>
  <mergeCells count="10">
    <mergeCell ref="B4:B5"/>
    <mergeCell ref="C4:C5"/>
    <mergeCell ref="D4:J4"/>
    <mergeCell ref="K4:K5"/>
    <mergeCell ref="B58:K58"/>
    <mergeCell ref="B59:K59"/>
    <mergeCell ref="B60:K60"/>
    <mergeCell ref="B61:K61"/>
    <mergeCell ref="B62:K62"/>
    <mergeCell ref="B63:K63"/>
  </mergeCells>
  <pageMargins left="0.7" right="0.7" top="0.75" bottom="0.75" header="0.3" footer="0.3"/>
  <pageSetup paperSize="9" scale="50" fitToWidth="0" fitToHeight="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E562"/>
  </sheetPr>
  <dimension ref="B1:H64"/>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5.7109375" customWidth="1"/>
    <col min="3" max="8" width="10.7109375" customWidth="1"/>
  </cols>
  <sheetData>
    <row r="1" spans="2:8" ht="18" x14ac:dyDescent="0.25">
      <c r="B1" s="3" t="s">
        <v>1369</v>
      </c>
    </row>
    <row r="4" spans="2:8" x14ac:dyDescent="0.2">
      <c r="B4" s="75" t="s">
        <v>11</v>
      </c>
      <c r="C4" s="75" t="s">
        <v>703</v>
      </c>
      <c r="D4" s="75" t="s">
        <v>750</v>
      </c>
      <c r="E4" s="75" t="s">
        <v>751</v>
      </c>
      <c r="F4" s="75" t="s">
        <v>751</v>
      </c>
      <c r="G4" s="75" t="s">
        <v>751</v>
      </c>
      <c r="H4" s="75" t="s">
        <v>705</v>
      </c>
    </row>
    <row r="5" spans="2:8" x14ac:dyDescent="0.2">
      <c r="B5" s="75" t="s">
        <v>11</v>
      </c>
      <c r="C5" s="75" t="s">
        <v>703</v>
      </c>
      <c r="D5" s="75" t="s">
        <v>750</v>
      </c>
      <c r="E5" s="77" t="s">
        <v>258</v>
      </c>
      <c r="F5" s="75" t="s">
        <v>752</v>
      </c>
      <c r="G5" s="75" t="s">
        <v>752</v>
      </c>
      <c r="H5" s="75" t="s">
        <v>705</v>
      </c>
    </row>
    <row r="6" spans="2:8" ht="42" customHeight="1" x14ac:dyDescent="0.2">
      <c r="B6" s="75" t="s">
        <v>11</v>
      </c>
      <c r="C6" s="75" t="s">
        <v>703</v>
      </c>
      <c r="D6" s="75" t="s">
        <v>750</v>
      </c>
      <c r="E6" s="77" t="s">
        <v>258</v>
      </c>
      <c r="F6" s="15" t="s">
        <v>753</v>
      </c>
      <c r="G6" s="15" t="s">
        <v>754</v>
      </c>
      <c r="H6" s="75" t="s">
        <v>705</v>
      </c>
    </row>
    <row r="7" spans="2:8" x14ac:dyDescent="0.2">
      <c r="B7" s="62">
        <v>1974</v>
      </c>
      <c r="C7" s="17">
        <v>154301</v>
      </c>
      <c r="D7" s="17">
        <v>6594</v>
      </c>
      <c r="E7" s="17">
        <v>3107</v>
      </c>
      <c r="F7" s="17">
        <v>277</v>
      </c>
      <c r="G7" s="17">
        <v>2586</v>
      </c>
      <c r="H7" s="20" t="s">
        <v>708</v>
      </c>
    </row>
    <row r="8" spans="2:8" x14ac:dyDescent="0.2">
      <c r="B8" s="62">
        <v>1975</v>
      </c>
      <c r="C8" s="17">
        <v>156986</v>
      </c>
      <c r="D8" s="17">
        <v>2689</v>
      </c>
      <c r="E8" s="17">
        <v>4052</v>
      </c>
      <c r="F8" s="17">
        <v>433</v>
      </c>
      <c r="G8" s="17">
        <v>2510</v>
      </c>
      <c r="H8" s="20" t="s">
        <v>621</v>
      </c>
    </row>
    <row r="9" spans="2:8" x14ac:dyDescent="0.2">
      <c r="B9" s="62">
        <v>1976</v>
      </c>
      <c r="C9" s="17">
        <v>159280</v>
      </c>
      <c r="D9" s="17">
        <v>2294</v>
      </c>
      <c r="E9" s="17">
        <v>4582</v>
      </c>
      <c r="F9" s="17">
        <v>423</v>
      </c>
      <c r="G9" s="17">
        <v>1507</v>
      </c>
      <c r="H9" s="20" t="s">
        <v>709</v>
      </c>
    </row>
    <row r="10" spans="2:8" x14ac:dyDescent="0.2">
      <c r="B10" s="62">
        <v>1977</v>
      </c>
      <c r="C10" s="17">
        <v>161451</v>
      </c>
      <c r="D10" s="17">
        <v>2171</v>
      </c>
      <c r="E10" s="17">
        <v>3207</v>
      </c>
      <c r="F10" s="17">
        <v>281</v>
      </c>
      <c r="G10" s="17">
        <v>552</v>
      </c>
      <c r="H10" s="20" t="s">
        <v>710</v>
      </c>
    </row>
    <row r="11" spans="2:8" x14ac:dyDescent="0.2">
      <c r="B11" s="62">
        <v>1978</v>
      </c>
      <c r="C11" s="17">
        <v>164002</v>
      </c>
      <c r="D11" s="17">
        <v>2551</v>
      </c>
      <c r="E11" s="17">
        <v>1809</v>
      </c>
      <c r="F11" s="17">
        <v>178</v>
      </c>
      <c r="G11" s="17">
        <v>536</v>
      </c>
      <c r="H11" s="20" t="s">
        <v>711</v>
      </c>
    </row>
    <row r="12" spans="2:8" x14ac:dyDescent="0.2">
      <c r="B12" s="62">
        <v>1979</v>
      </c>
      <c r="C12" s="17">
        <v>166739</v>
      </c>
      <c r="D12" s="17">
        <v>2737</v>
      </c>
      <c r="E12" s="17">
        <v>1083</v>
      </c>
      <c r="F12" s="17">
        <v>140</v>
      </c>
      <c r="G12" s="17">
        <v>329</v>
      </c>
      <c r="H12" s="20" t="s">
        <v>712</v>
      </c>
    </row>
    <row r="13" spans="2:8" x14ac:dyDescent="0.2">
      <c r="B13" s="62" t="s">
        <v>706</v>
      </c>
      <c r="C13" s="17">
        <v>166192</v>
      </c>
      <c r="D13" s="17">
        <v>3184</v>
      </c>
      <c r="E13" s="17">
        <v>870</v>
      </c>
      <c r="F13" s="17">
        <v>208</v>
      </c>
      <c r="G13" s="17">
        <v>194</v>
      </c>
      <c r="H13" s="20" t="s">
        <v>713</v>
      </c>
    </row>
    <row r="14" spans="2:8" x14ac:dyDescent="0.2">
      <c r="B14" s="62">
        <v>1981</v>
      </c>
      <c r="C14" s="17">
        <v>169545</v>
      </c>
      <c r="D14" s="17">
        <v>3289</v>
      </c>
      <c r="E14" s="17">
        <v>774</v>
      </c>
      <c r="F14" s="17">
        <v>191</v>
      </c>
      <c r="G14" s="17">
        <v>369</v>
      </c>
      <c r="H14" s="20" t="s">
        <v>714</v>
      </c>
    </row>
    <row r="15" spans="2:8" x14ac:dyDescent="0.2">
      <c r="B15" s="62">
        <v>1982</v>
      </c>
      <c r="C15" s="17">
        <v>172941</v>
      </c>
      <c r="D15" s="17">
        <v>3396</v>
      </c>
      <c r="E15" s="17">
        <v>1145</v>
      </c>
      <c r="F15" s="17">
        <v>244</v>
      </c>
      <c r="G15" s="17">
        <v>704</v>
      </c>
      <c r="H15" s="20" t="s">
        <v>715</v>
      </c>
    </row>
    <row r="16" spans="2:8" x14ac:dyDescent="0.2">
      <c r="B16" s="62">
        <v>1983</v>
      </c>
      <c r="C16" s="17">
        <v>176568</v>
      </c>
      <c r="D16" s="17">
        <v>3627</v>
      </c>
      <c r="E16" s="17" t="s">
        <v>269</v>
      </c>
      <c r="F16" s="17" t="s">
        <v>269</v>
      </c>
      <c r="G16" s="17" t="s">
        <v>269</v>
      </c>
      <c r="H16" s="20" t="s">
        <v>269</v>
      </c>
    </row>
    <row r="17" spans="2:8" x14ac:dyDescent="0.2">
      <c r="B17" s="62" t="s">
        <v>707</v>
      </c>
      <c r="C17" s="17">
        <v>180702</v>
      </c>
      <c r="D17" s="17">
        <v>4134</v>
      </c>
      <c r="E17" s="17">
        <v>1903</v>
      </c>
      <c r="F17" s="17">
        <v>238</v>
      </c>
      <c r="G17" s="17">
        <v>1150</v>
      </c>
      <c r="H17" s="20" t="s">
        <v>716</v>
      </c>
    </row>
    <row r="18" spans="2:8" x14ac:dyDescent="0.2">
      <c r="B18" s="62">
        <v>1985</v>
      </c>
      <c r="C18" s="17">
        <v>184575</v>
      </c>
      <c r="D18" s="17">
        <v>3873</v>
      </c>
      <c r="E18" s="17">
        <v>2033</v>
      </c>
      <c r="F18" s="17">
        <v>218</v>
      </c>
      <c r="G18" s="17">
        <v>1036</v>
      </c>
      <c r="H18" s="20" t="s">
        <v>717</v>
      </c>
    </row>
    <row r="19" spans="2:8" x14ac:dyDescent="0.2">
      <c r="B19" s="62">
        <v>1986</v>
      </c>
      <c r="C19" s="17">
        <v>188502</v>
      </c>
      <c r="D19" s="17">
        <v>3927</v>
      </c>
      <c r="E19" s="17">
        <v>1970</v>
      </c>
      <c r="F19" s="17">
        <v>242</v>
      </c>
      <c r="G19" s="17">
        <v>869</v>
      </c>
      <c r="H19" s="20" t="s">
        <v>718</v>
      </c>
    </row>
    <row r="20" spans="2:8" x14ac:dyDescent="0.2">
      <c r="B20" s="62">
        <v>1987</v>
      </c>
      <c r="C20" s="17">
        <v>192557</v>
      </c>
      <c r="D20" s="17">
        <v>4025</v>
      </c>
      <c r="E20" s="17">
        <v>1567</v>
      </c>
      <c r="F20" s="17">
        <v>184</v>
      </c>
      <c r="G20" s="17">
        <v>633</v>
      </c>
      <c r="H20" s="20" t="s">
        <v>719</v>
      </c>
    </row>
    <row r="21" spans="2:8" x14ac:dyDescent="0.2">
      <c r="B21" s="62">
        <v>1988</v>
      </c>
      <c r="C21" s="17">
        <v>196250</v>
      </c>
      <c r="D21" s="17">
        <v>3723</v>
      </c>
      <c r="E21" s="17">
        <v>1072</v>
      </c>
      <c r="F21" s="17">
        <v>172</v>
      </c>
      <c r="G21" s="17">
        <v>544</v>
      </c>
      <c r="H21" s="20" t="s">
        <v>720</v>
      </c>
    </row>
    <row r="22" spans="2:8" x14ac:dyDescent="0.2">
      <c r="B22" s="62">
        <v>1989</v>
      </c>
      <c r="C22" s="17">
        <v>199683</v>
      </c>
      <c r="D22" s="17">
        <v>3433</v>
      </c>
      <c r="E22" s="17">
        <v>492</v>
      </c>
      <c r="F22" s="17">
        <v>131</v>
      </c>
      <c r="G22" s="17">
        <v>227</v>
      </c>
      <c r="H22" s="20" t="s">
        <v>721</v>
      </c>
    </row>
    <row r="23" spans="2:8" x14ac:dyDescent="0.2">
      <c r="B23" s="62" t="s">
        <v>592</v>
      </c>
      <c r="C23" s="17">
        <v>203955</v>
      </c>
      <c r="D23" s="17">
        <v>3088</v>
      </c>
      <c r="E23" s="17">
        <v>526</v>
      </c>
      <c r="F23" s="17">
        <v>236</v>
      </c>
      <c r="G23" s="17">
        <v>246</v>
      </c>
      <c r="H23" s="20" t="s">
        <v>722</v>
      </c>
    </row>
    <row r="24" spans="2:8" x14ac:dyDescent="0.2">
      <c r="B24" s="62">
        <v>1991</v>
      </c>
      <c r="C24" s="17">
        <v>206871</v>
      </c>
      <c r="D24" s="17">
        <v>2916</v>
      </c>
      <c r="E24" s="17">
        <v>871</v>
      </c>
      <c r="F24" s="17">
        <v>494</v>
      </c>
      <c r="G24" s="17">
        <v>495</v>
      </c>
      <c r="H24" s="20" t="s">
        <v>723</v>
      </c>
    </row>
    <row r="25" spans="2:8" x14ac:dyDescent="0.2">
      <c r="B25" s="62">
        <v>1992</v>
      </c>
      <c r="C25" s="17">
        <v>209776</v>
      </c>
      <c r="D25" s="17">
        <v>2905</v>
      </c>
      <c r="E25" s="17">
        <v>1309</v>
      </c>
      <c r="F25" s="17">
        <v>583</v>
      </c>
      <c r="G25" s="17">
        <v>917</v>
      </c>
      <c r="H25" s="20" t="s">
        <v>724</v>
      </c>
    </row>
    <row r="26" spans="2:8" x14ac:dyDescent="0.2">
      <c r="B26" s="62">
        <v>1993</v>
      </c>
      <c r="C26" s="17">
        <v>213136</v>
      </c>
      <c r="D26" s="17">
        <v>3360</v>
      </c>
      <c r="E26" s="17">
        <v>1744</v>
      </c>
      <c r="F26" s="17">
        <v>560</v>
      </c>
      <c r="G26" s="17">
        <v>1072</v>
      </c>
      <c r="H26" s="20" t="s">
        <v>719</v>
      </c>
    </row>
    <row r="27" spans="2:8" x14ac:dyDescent="0.2">
      <c r="B27" s="62">
        <v>1994</v>
      </c>
      <c r="C27" s="17">
        <v>218992</v>
      </c>
      <c r="D27" s="17">
        <v>5856</v>
      </c>
      <c r="E27" s="17">
        <v>2653</v>
      </c>
      <c r="F27" s="17">
        <v>602</v>
      </c>
      <c r="G27" s="17">
        <v>1217</v>
      </c>
      <c r="H27" s="20" t="s">
        <v>725</v>
      </c>
    </row>
    <row r="28" spans="2:8" x14ac:dyDescent="0.2">
      <c r="B28" s="62">
        <v>1995</v>
      </c>
      <c r="C28" s="17">
        <v>223679</v>
      </c>
      <c r="D28" s="17">
        <v>4687</v>
      </c>
      <c r="E28" s="17">
        <v>3237</v>
      </c>
      <c r="F28" s="17">
        <v>580</v>
      </c>
      <c r="G28" s="17">
        <v>1304</v>
      </c>
      <c r="H28" s="20" t="s">
        <v>726</v>
      </c>
    </row>
    <row r="29" spans="2:8" x14ac:dyDescent="0.2">
      <c r="B29" s="62">
        <v>1996</v>
      </c>
      <c r="C29" s="17">
        <v>227810</v>
      </c>
      <c r="D29" s="17">
        <v>4131</v>
      </c>
      <c r="E29" s="17">
        <v>3870</v>
      </c>
      <c r="F29" s="17">
        <v>564</v>
      </c>
      <c r="G29" s="17">
        <v>1395</v>
      </c>
      <c r="H29" s="20" t="s">
        <v>727</v>
      </c>
    </row>
    <row r="30" spans="2:8" x14ac:dyDescent="0.2">
      <c r="B30" s="62">
        <v>1997</v>
      </c>
      <c r="C30" s="17">
        <v>231290</v>
      </c>
      <c r="D30" s="17">
        <v>3480</v>
      </c>
      <c r="E30" s="17">
        <v>4950</v>
      </c>
      <c r="F30" s="17">
        <v>610</v>
      </c>
      <c r="G30" s="17">
        <v>1285</v>
      </c>
      <c r="H30" s="20" t="s">
        <v>641</v>
      </c>
    </row>
    <row r="31" spans="2:8" x14ac:dyDescent="0.2">
      <c r="B31" s="62">
        <v>1998</v>
      </c>
      <c r="C31" s="17">
        <v>234847</v>
      </c>
      <c r="D31" s="17">
        <v>3557</v>
      </c>
      <c r="E31" s="17">
        <v>5511</v>
      </c>
      <c r="F31" s="17">
        <v>599</v>
      </c>
      <c r="G31" s="17">
        <v>708</v>
      </c>
      <c r="H31" s="20" t="s">
        <v>630</v>
      </c>
    </row>
    <row r="32" spans="2:8" x14ac:dyDescent="0.2">
      <c r="B32" s="62">
        <v>1999</v>
      </c>
      <c r="C32" s="17">
        <v>238161</v>
      </c>
      <c r="D32" s="17">
        <v>3314</v>
      </c>
      <c r="E32" s="17">
        <v>5164</v>
      </c>
      <c r="F32" s="17">
        <v>561</v>
      </c>
      <c r="G32" s="17">
        <v>596</v>
      </c>
      <c r="H32" s="20" t="s">
        <v>728</v>
      </c>
    </row>
    <row r="33" spans="2:8" x14ac:dyDescent="0.2">
      <c r="B33" s="62" t="s">
        <v>593</v>
      </c>
      <c r="C33" s="17">
        <v>240697</v>
      </c>
      <c r="D33" s="17">
        <v>2865</v>
      </c>
      <c r="E33" s="17">
        <v>5063</v>
      </c>
      <c r="F33" s="17">
        <v>643</v>
      </c>
      <c r="G33" s="17">
        <v>597</v>
      </c>
      <c r="H33" s="20" t="s">
        <v>645</v>
      </c>
    </row>
    <row r="34" spans="2:8" x14ac:dyDescent="0.2">
      <c r="B34" s="62">
        <v>2001</v>
      </c>
      <c r="C34" s="17">
        <v>243186</v>
      </c>
      <c r="D34" s="17">
        <v>2489</v>
      </c>
      <c r="E34" s="17">
        <v>4417</v>
      </c>
      <c r="F34" s="17">
        <v>678</v>
      </c>
      <c r="G34" s="17">
        <v>441</v>
      </c>
      <c r="H34" s="20" t="s">
        <v>729</v>
      </c>
    </row>
    <row r="35" spans="2:8" x14ac:dyDescent="0.2">
      <c r="B35" s="62">
        <v>2002</v>
      </c>
      <c r="C35" s="17">
        <v>245919</v>
      </c>
      <c r="D35" s="17">
        <v>2733</v>
      </c>
      <c r="E35" s="17">
        <v>3378</v>
      </c>
      <c r="F35" s="17">
        <v>596</v>
      </c>
      <c r="G35" s="17">
        <v>310</v>
      </c>
      <c r="H35" s="20" t="s">
        <v>730</v>
      </c>
    </row>
    <row r="36" spans="2:8" x14ac:dyDescent="0.2">
      <c r="B36" s="62">
        <v>2003</v>
      </c>
      <c r="C36" s="17">
        <v>248781</v>
      </c>
      <c r="D36" s="17">
        <v>2862</v>
      </c>
      <c r="E36" s="17">
        <v>2844</v>
      </c>
      <c r="F36" s="17">
        <v>610</v>
      </c>
      <c r="G36" s="17">
        <v>257</v>
      </c>
      <c r="H36" s="20" t="s">
        <v>731</v>
      </c>
    </row>
    <row r="37" spans="2:8" x14ac:dyDescent="0.2">
      <c r="B37" s="62">
        <v>2004</v>
      </c>
      <c r="C37" s="17">
        <v>252215</v>
      </c>
      <c r="D37" s="17">
        <v>3434</v>
      </c>
      <c r="E37" s="17">
        <v>2985</v>
      </c>
      <c r="F37" s="17">
        <v>541</v>
      </c>
      <c r="G37" s="17">
        <v>363</v>
      </c>
      <c r="H37" s="20" t="s">
        <v>732</v>
      </c>
    </row>
    <row r="38" spans="2:8" x14ac:dyDescent="0.2">
      <c r="B38" s="62">
        <v>2005</v>
      </c>
      <c r="C38" s="17">
        <v>255909</v>
      </c>
      <c r="D38" s="17">
        <v>3694</v>
      </c>
      <c r="E38" s="17">
        <v>3336</v>
      </c>
      <c r="F38" s="17">
        <v>544</v>
      </c>
      <c r="G38" s="17">
        <v>411</v>
      </c>
      <c r="H38" s="20" t="s">
        <v>733</v>
      </c>
    </row>
    <row r="39" spans="2:8" x14ac:dyDescent="0.2">
      <c r="B39" s="62">
        <v>2006</v>
      </c>
      <c r="C39" s="17">
        <v>259970</v>
      </c>
      <c r="D39" s="17">
        <v>4061</v>
      </c>
      <c r="E39" s="17">
        <v>3834</v>
      </c>
      <c r="F39" s="17">
        <v>566</v>
      </c>
      <c r="G39" s="17">
        <v>532</v>
      </c>
      <c r="H39" s="20" t="s">
        <v>734</v>
      </c>
    </row>
    <row r="40" spans="2:8" x14ac:dyDescent="0.2">
      <c r="B40" s="62">
        <v>2007</v>
      </c>
      <c r="C40" s="17">
        <v>263825</v>
      </c>
      <c r="D40" s="17">
        <v>3855</v>
      </c>
      <c r="E40" s="17">
        <v>3932</v>
      </c>
      <c r="F40" s="17">
        <v>598</v>
      </c>
      <c r="G40" s="17">
        <v>507</v>
      </c>
      <c r="H40" s="20" t="s">
        <v>735</v>
      </c>
    </row>
    <row r="41" spans="2:8" x14ac:dyDescent="0.2">
      <c r="B41" s="62">
        <v>2008</v>
      </c>
      <c r="C41" s="17">
        <v>268634</v>
      </c>
      <c r="D41" s="17">
        <v>4809</v>
      </c>
      <c r="E41" s="17">
        <v>3943</v>
      </c>
      <c r="F41" s="17">
        <v>638</v>
      </c>
      <c r="G41" s="17">
        <v>619</v>
      </c>
      <c r="H41" s="20" t="s">
        <v>736</v>
      </c>
    </row>
    <row r="42" spans="2:8" x14ac:dyDescent="0.2">
      <c r="B42" s="62" t="s">
        <v>594</v>
      </c>
      <c r="C42" s="17">
        <v>272498</v>
      </c>
      <c r="D42" s="17">
        <v>3864</v>
      </c>
      <c r="E42" s="17">
        <v>3634</v>
      </c>
      <c r="F42" s="17">
        <v>650</v>
      </c>
      <c r="G42" s="17">
        <v>649</v>
      </c>
      <c r="H42" s="20" t="s">
        <v>737</v>
      </c>
    </row>
    <row r="43" spans="2:8" x14ac:dyDescent="0.2">
      <c r="B43" s="62">
        <v>2010</v>
      </c>
      <c r="C43" s="17">
        <v>281769</v>
      </c>
      <c r="D43" s="17">
        <v>9271</v>
      </c>
      <c r="E43" s="17">
        <v>4185</v>
      </c>
      <c r="F43" s="17">
        <v>591</v>
      </c>
      <c r="G43" s="17">
        <v>604</v>
      </c>
      <c r="H43" s="20" t="s">
        <v>738</v>
      </c>
    </row>
    <row r="44" spans="2:8" x14ac:dyDescent="0.2">
      <c r="B44" s="62">
        <v>2011</v>
      </c>
      <c r="C44" s="17">
        <v>286915</v>
      </c>
      <c r="D44" s="17">
        <v>5146</v>
      </c>
      <c r="E44" s="17">
        <v>4335</v>
      </c>
      <c r="F44" s="17">
        <v>627</v>
      </c>
      <c r="G44" s="17">
        <v>662</v>
      </c>
      <c r="H44" s="20" t="s">
        <v>738</v>
      </c>
    </row>
    <row r="45" spans="2:8" x14ac:dyDescent="0.2">
      <c r="B45" s="62">
        <v>2012</v>
      </c>
      <c r="C45" s="17">
        <v>291022</v>
      </c>
      <c r="D45" s="17">
        <v>4107</v>
      </c>
      <c r="E45" s="17">
        <v>4631</v>
      </c>
      <c r="F45" s="17">
        <v>710</v>
      </c>
      <c r="G45" s="17">
        <v>855</v>
      </c>
      <c r="H45" s="20" t="s">
        <v>739</v>
      </c>
    </row>
    <row r="46" spans="2:8" x14ac:dyDescent="0.2">
      <c r="B46" s="62">
        <v>2013</v>
      </c>
      <c r="C46" s="17">
        <v>296440</v>
      </c>
      <c r="D46" s="17">
        <v>5418</v>
      </c>
      <c r="E46" s="17">
        <v>4881</v>
      </c>
      <c r="F46" s="17">
        <v>755</v>
      </c>
      <c r="G46" s="17">
        <v>975</v>
      </c>
      <c r="H46" s="20" t="s">
        <v>740</v>
      </c>
    </row>
    <row r="47" spans="2:8" x14ac:dyDescent="0.2">
      <c r="B47" s="62">
        <v>2014</v>
      </c>
      <c r="C47" s="17">
        <v>301569</v>
      </c>
      <c r="D47" s="17">
        <v>5129</v>
      </c>
      <c r="E47" s="17">
        <v>4957</v>
      </c>
      <c r="F47" s="17">
        <v>757</v>
      </c>
      <c r="G47" s="17">
        <v>1273</v>
      </c>
      <c r="H47" s="20" t="s">
        <v>741</v>
      </c>
    </row>
    <row r="48" spans="2:8" x14ac:dyDescent="0.2">
      <c r="B48" s="62">
        <v>2015</v>
      </c>
      <c r="C48" s="17">
        <v>306707</v>
      </c>
      <c r="D48" s="17">
        <v>5138</v>
      </c>
      <c r="E48" s="17">
        <v>5975</v>
      </c>
      <c r="F48" s="17">
        <v>802</v>
      </c>
      <c r="G48" s="17">
        <v>1179</v>
      </c>
      <c r="H48" s="20" t="s">
        <v>742</v>
      </c>
    </row>
    <row r="49" spans="2:8" x14ac:dyDescent="0.2">
      <c r="B49" s="62">
        <v>2016</v>
      </c>
      <c r="C49" s="17">
        <v>312678</v>
      </c>
      <c r="D49" s="17">
        <v>5971</v>
      </c>
      <c r="E49" s="17">
        <v>6687</v>
      </c>
      <c r="F49" s="17">
        <v>865</v>
      </c>
      <c r="G49" s="17">
        <v>1216</v>
      </c>
      <c r="H49" s="20" t="s">
        <v>743</v>
      </c>
    </row>
    <row r="50" spans="2:8" x14ac:dyDescent="0.2">
      <c r="B50" s="62">
        <v>2017</v>
      </c>
      <c r="C50" s="17">
        <v>318457</v>
      </c>
      <c r="D50" s="17">
        <v>5779</v>
      </c>
      <c r="E50" s="17">
        <v>7323</v>
      </c>
      <c r="F50" s="17">
        <v>882</v>
      </c>
      <c r="G50" s="17">
        <v>1222</v>
      </c>
      <c r="H50" s="20" t="s">
        <v>744</v>
      </c>
    </row>
    <row r="51" spans="2:8" x14ac:dyDescent="0.2">
      <c r="B51" s="62">
        <v>2018</v>
      </c>
      <c r="C51" s="17">
        <v>323963</v>
      </c>
      <c r="D51" s="17">
        <v>5506</v>
      </c>
      <c r="E51" s="17">
        <v>8437</v>
      </c>
      <c r="F51" s="17">
        <v>845</v>
      </c>
      <c r="G51" s="17">
        <v>1497</v>
      </c>
      <c r="H51" s="20" t="s">
        <v>745</v>
      </c>
    </row>
    <row r="52" spans="2:8" x14ac:dyDescent="0.2">
      <c r="B52" s="62">
        <v>2019</v>
      </c>
      <c r="C52" s="17">
        <v>328961</v>
      </c>
      <c r="D52" s="17">
        <v>4998</v>
      </c>
      <c r="E52" s="17">
        <v>8377</v>
      </c>
      <c r="F52" s="17">
        <v>868</v>
      </c>
      <c r="G52" s="17">
        <v>1322</v>
      </c>
      <c r="H52" s="20" t="s">
        <v>746</v>
      </c>
    </row>
    <row r="53" spans="2:8" x14ac:dyDescent="0.2">
      <c r="B53" s="62">
        <v>2020</v>
      </c>
      <c r="C53" s="17">
        <v>333007</v>
      </c>
      <c r="D53" s="17">
        <v>4046</v>
      </c>
      <c r="E53" s="17">
        <v>8733</v>
      </c>
      <c r="F53" s="17">
        <v>986</v>
      </c>
      <c r="G53" s="17">
        <v>921</v>
      </c>
      <c r="H53" s="20" t="s">
        <v>745</v>
      </c>
    </row>
    <row r="54" spans="2:8" x14ac:dyDescent="0.2">
      <c r="B54" s="62">
        <v>2021</v>
      </c>
      <c r="C54" s="17">
        <v>336690</v>
      </c>
      <c r="D54" s="17">
        <v>3683</v>
      </c>
      <c r="E54" s="17">
        <v>7009</v>
      </c>
      <c r="F54" s="17">
        <v>727</v>
      </c>
      <c r="G54" s="17">
        <v>580</v>
      </c>
      <c r="H54" s="20" t="s">
        <v>647</v>
      </c>
    </row>
    <row r="55" spans="2:8" x14ac:dyDescent="0.2">
      <c r="B55" s="62">
        <v>2022</v>
      </c>
      <c r="C55" s="17">
        <v>340914</v>
      </c>
      <c r="D55" s="17">
        <v>4224</v>
      </c>
      <c r="E55" s="17">
        <v>5696</v>
      </c>
      <c r="F55" s="17">
        <v>615</v>
      </c>
      <c r="G55" s="17">
        <v>372</v>
      </c>
      <c r="H55" s="20" t="s">
        <v>747</v>
      </c>
    </row>
    <row r="56" spans="2:8" x14ac:dyDescent="0.2">
      <c r="B56" s="62">
        <v>2023</v>
      </c>
      <c r="C56" s="17">
        <v>345063</v>
      </c>
      <c r="D56" s="17">
        <v>4149</v>
      </c>
      <c r="E56" s="17">
        <v>4778</v>
      </c>
      <c r="F56" s="17">
        <v>663</v>
      </c>
      <c r="G56" s="17">
        <v>347</v>
      </c>
      <c r="H56" s="20" t="s">
        <v>748</v>
      </c>
    </row>
    <row r="57" spans="2:8" x14ac:dyDescent="0.2">
      <c r="B57" s="63">
        <v>2024</v>
      </c>
      <c r="C57" s="19" t="s">
        <v>269</v>
      </c>
      <c r="D57" s="19" t="s">
        <v>269</v>
      </c>
      <c r="E57" s="19">
        <v>4500</v>
      </c>
      <c r="F57" s="19">
        <v>818</v>
      </c>
      <c r="G57" s="19">
        <v>332</v>
      </c>
      <c r="H57" s="27" t="s">
        <v>823</v>
      </c>
    </row>
    <row r="59" spans="2:8" x14ac:dyDescent="0.2">
      <c r="B59" s="78" t="s">
        <v>1368</v>
      </c>
      <c r="C59" s="73"/>
      <c r="D59" s="73"/>
      <c r="E59" s="73"/>
      <c r="F59" s="73"/>
      <c r="G59" s="73"/>
      <c r="H59" s="73"/>
    </row>
    <row r="60" spans="2:8" ht="51.75" customHeight="1" x14ac:dyDescent="0.2">
      <c r="B60" s="78" t="s">
        <v>1441</v>
      </c>
      <c r="C60" s="73"/>
      <c r="D60" s="73"/>
      <c r="E60" s="73"/>
      <c r="F60" s="73"/>
      <c r="G60" s="73"/>
      <c r="H60" s="73"/>
    </row>
    <row r="61" spans="2:8" x14ac:dyDescent="0.2">
      <c r="B61" s="72" t="s">
        <v>755</v>
      </c>
      <c r="C61" s="73"/>
      <c r="D61" s="73"/>
      <c r="E61" s="73"/>
      <c r="F61" s="73"/>
      <c r="G61" s="73"/>
      <c r="H61" s="73"/>
    </row>
    <row r="62" spans="2:8" x14ac:dyDescent="0.2">
      <c r="B62" s="72" t="s">
        <v>756</v>
      </c>
      <c r="C62" s="73"/>
      <c r="D62" s="73"/>
      <c r="E62" s="73"/>
      <c r="F62" s="73"/>
      <c r="G62" s="73"/>
      <c r="H62" s="73"/>
    </row>
    <row r="63" spans="2:8" ht="45" customHeight="1" x14ac:dyDescent="0.2">
      <c r="B63" s="72" t="s">
        <v>1442</v>
      </c>
      <c r="C63" s="73"/>
      <c r="D63" s="73"/>
      <c r="E63" s="73"/>
      <c r="F63" s="73"/>
      <c r="G63" s="73"/>
      <c r="H63" s="73"/>
    </row>
    <row r="64" spans="2:8" ht="25.5" customHeight="1" x14ac:dyDescent="0.2">
      <c r="B64" s="72" t="s">
        <v>1370</v>
      </c>
      <c r="C64" s="73"/>
      <c r="D64" s="73"/>
      <c r="E64" s="73"/>
      <c r="F64" s="73"/>
      <c r="G64" s="73"/>
      <c r="H64" s="73"/>
    </row>
  </sheetData>
  <mergeCells count="13">
    <mergeCell ref="B4:B6"/>
    <mergeCell ref="C4:C6"/>
    <mergeCell ref="D4:D6"/>
    <mergeCell ref="E4:G4"/>
    <mergeCell ref="H4:H6"/>
    <mergeCell ref="E5:E6"/>
    <mergeCell ref="F5:G5"/>
    <mergeCell ref="B64:H64"/>
    <mergeCell ref="B59:H59"/>
    <mergeCell ref="B60:H60"/>
    <mergeCell ref="B61:H61"/>
    <mergeCell ref="B62:H62"/>
    <mergeCell ref="B63:H63"/>
  </mergeCells>
  <pageMargins left="0.7" right="0.7" top="0.75" bottom="0.75" header="0.3" footer="0.3"/>
  <pageSetup paperSize="9" scale="50" fitToWidth="0" fitToHeight="0" orientation="landscape"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E562"/>
  </sheetPr>
  <dimension ref="B1:J53"/>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5.7109375" customWidth="1"/>
    <col min="3" max="10" width="10.7109375" customWidth="1"/>
  </cols>
  <sheetData>
    <row r="1" spans="2:10" ht="18" x14ac:dyDescent="0.25">
      <c r="B1" s="3" t="s">
        <v>1371</v>
      </c>
    </row>
    <row r="4" spans="2:10" x14ac:dyDescent="0.2">
      <c r="B4" s="79" t="s">
        <v>1516</v>
      </c>
      <c r="C4" s="75" t="s">
        <v>757</v>
      </c>
      <c r="D4" s="75" t="s">
        <v>757</v>
      </c>
      <c r="E4" s="75" t="s">
        <v>757</v>
      </c>
      <c r="F4" s="75" t="s">
        <v>757</v>
      </c>
      <c r="G4" s="75" t="s">
        <v>757</v>
      </c>
      <c r="H4" s="75" t="s">
        <v>757</v>
      </c>
      <c r="I4" s="75" t="s">
        <v>758</v>
      </c>
      <c r="J4" s="75" t="s">
        <v>758</v>
      </c>
    </row>
    <row r="5" spans="2:10" ht="56.1" customHeight="1" x14ac:dyDescent="0.2">
      <c r="B5" s="75" t="s">
        <v>11</v>
      </c>
      <c r="C5" s="15">
        <v>1</v>
      </c>
      <c r="D5" s="15">
        <v>2</v>
      </c>
      <c r="E5" s="15">
        <v>3</v>
      </c>
      <c r="F5" s="15">
        <v>4</v>
      </c>
      <c r="G5" s="15">
        <v>5</v>
      </c>
      <c r="H5" s="15">
        <v>6</v>
      </c>
      <c r="I5" s="15" t="s">
        <v>258</v>
      </c>
      <c r="J5" s="15" t="s">
        <v>759</v>
      </c>
    </row>
    <row r="6" spans="2:10" x14ac:dyDescent="0.2">
      <c r="B6" s="62">
        <v>1980</v>
      </c>
      <c r="C6" s="20" t="s">
        <v>760</v>
      </c>
      <c r="D6" s="20" t="s">
        <v>720</v>
      </c>
      <c r="E6" s="20" t="s">
        <v>760</v>
      </c>
      <c r="F6" s="20" t="s">
        <v>798</v>
      </c>
      <c r="G6" s="20" t="s">
        <v>864</v>
      </c>
      <c r="H6" s="20" t="s">
        <v>886</v>
      </c>
      <c r="I6" s="20" t="s">
        <v>713</v>
      </c>
      <c r="J6" s="20" t="s">
        <v>851</v>
      </c>
    </row>
    <row r="7" spans="2:10" x14ac:dyDescent="0.2">
      <c r="B7" s="62">
        <v>1981</v>
      </c>
      <c r="C7" s="20" t="s">
        <v>761</v>
      </c>
      <c r="D7" s="20" t="s">
        <v>798</v>
      </c>
      <c r="E7" s="20" t="s">
        <v>766</v>
      </c>
      <c r="F7" s="20" t="s">
        <v>713</v>
      </c>
      <c r="G7" s="20" t="s">
        <v>865</v>
      </c>
      <c r="H7" s="20" t="s">
        <v>721</v>
      </c>
      <c r="I7" s="20" t="s">
        <v>714</v>
      </c>
      <c r="J7" s="20" t="s">
        <v>899</v>
      </c>
    </row>
    <row r="8" spans="2:10" x14ac:dyDescent="0.2">
      <c r="B8" s="62">
        <v>1982</v>
      </c>
      <c r="C8" s="20" t="s">
        <v>762</v>
      </c>
      <c r="D8" s="20" t="s">
        <v>799</v>
      </c>
      <c r="E8" s="20" t="s">
        <v>712</v>
      </c>
      <c r="F8" s="20" t="s">
        <v>846</v>
      </c>
      <c r="G8" s="20" t="s">
        <v>866</v>
      </c>
      <c r="H8" s="20" t="s">
        <v>769</v>
      </c>
      <c r="I8" s="20" t="s">
        <v>715</v>
      </c>
      <c r="J8" s="20" t="s">
        <v>714</v>
      </c>
    </row>
    <row r="9" spans="2:10" x14ac:dyDescent="0.2">
      <c r="B9" s="62">
        <v>1983</v>
      </c>
      <c r="C9" s="20" t="s">
        <v>269</v>
      </c>
      <c r="D9" s="20" t="s">
        <v>269</v>
      </c>
      <c r="E9" s="20" t="s">
        <v>269</v>
      </c>
      <c r="F9" s="20" t="s">
        <v>269</v>
      </c>
      <c r="G9" s="20" t="s">
        <v>269</v>
      </c>
      <c r="H9" s="20" t="s">
        <v>269</v>
      </c>
      <c r="I9" s="20" t="s">
        <v>269</v>
      </c>
      <c r="J9" s="20" t="s">
        <v>269</v>
      </c>
    </row>
    <row r="10" spans="2:10" x14ac:dyDescent="0.2">
      <c r="B10" s="62">
        <v>1984</v>
      </c>
      <c r="C10" s="20" t="s">
        <v>763</v>
      </c>
      <c r="D10" s="20" t="s">
        <v>730</v>
      </c>
      <c r="E10" s="20" t="s">
        <v>716</v>
      </c>
      <c r="F10" s="20" t="s">
        <v>815</v>
      </c>
      <c r="G10" s="20" t="s">
        <v>717</v>
      </c>
      <c r="H10" s="20" t="s">
        <v>767</v>
      </c>
      <c r="I10" s="20" t="s">
        <v>716</v>
      </c>
      <c r="J10" s="20" t="s">
        <v>723</v>
      </c>
    </row>
    <row r="11" spans="2:10" x14ac:dyDescent="0.2">
      <c r="B11" s="62">
        <v>1985</v>
      </c>
      <c r="C11" s="20" t="s">
        <v>764</v>
      </c>
      <c r="D11" s="20" t="s">
        <v>800</v>
      </c>
      <c r="E11" s="20" t="s">
        <v>823</v>
      </c>
      <c r="F11" s="20" t="s">
        <v>847</v>
      </c>
      <c r="G11" s="20" t="s">
        <v>867</v>
      </c>
      <c r="H11" s="20" t="s">
        <v>721</v>
      </c>
      <c r="I11" s="20" t="s">
        <v>717</v>
      </c>
      <c r="J11" s="20" t="s">
        <v>806</v>
      </c>
    </row>
    <row r="12" spans="2:10" x14ac:dyDescent="0.2">
      <c r="B12" s="62">
        <v>1986</v>
      </c>
      <c r="C12" s="20" t="s">
        <v>725</v>
      </c>
      <c r="D12" s="20" t="s">
        <v>801</v>
      </c>
      <c r="E12" s="20" t="s">
        <v>824</v>
      </c>
      <c r="F12" s="20" t="s">
        <v>748</v>
      </c>
      <c r="G12" s="20" t="s">
        <v>771</v>
      </c>
      <c r="H12" s="20" t="s">
        <v>806</v>
      </c>
      <c r="I12" s="20" t="s">
        <v>718</v>
      </c>
      <c r="J12" s="20" t="s">
        <v>851</v>
      </c>
    </row>
    <row r="13" spans="2:10" x14ac:dyDescent="0.2">
      <c r="B13" s="62">
        <v>1987</v>
      </c>
      <c r="C13" s="20" t="s">
        <v>765</v>
      </c>
      <c r="D13" s="20" t="s">
        <v>802</v>
      </c>
      <c r="E13" s="20" t="s">
        <v>718</v>
      </c>
      <c r="F13" s="20" t="s">
        <v>848</v>
      </c>
      <c r="G13" s="20" t="s">
        <v>868</v>
      </c>
      <c r="H13" s="20" t="s">
        <v>887</v>
      </c>
      <c r="I13" s="20" t="s">
        <v>719</v>
      </c>
      <c r="J13" s="20" t="s">
        <v>850</v>
      </c>
    </row>
    <row r="14" spans="2:10" x14ac:dyDescent="0.2">
      <c r="B14" s="62">
        <v>1988</v>
      </c>
      <c r="C14" s="20" t="s">
        <v>766</v>
      </c>
      <c r="D14" s="20" t="s">
        <v>763</v>
      </c>
      <c r="E14" s="20" t="s">
        <v>825</v>
      </c>
      <c r="F14" s="20" t="s">
        <v>712</v>
      </c>
      <c r="G14" s="20" t="s">
        <v>770</v>
      </c>
      <c r="H14" s="20" t="s">
        <v>767</v>
      </c>
      <c r="I14" s="20" t="s">
        <v>720</v>
      </c>
      <c r="J14" s="20" t="s">
        <v>769</v>
      </c>
    </row>
    <row r="15" spans="2:10" x14ac:dyDescent="0.2">
      <c r="B15" s="62">
        <v>1989</v>
      </c>
      <c r="C15" s="20" t="s">
        <v>767</v>
      </c>
      <c r="D15" s="20" t="s">
        <v>803</v>
      </c>
      <c r="E15" s="20" t="s">
        <v>826</v>
      </c>
      <c r="F15" s="20" t="s">
        <v>849</v>
      </c>
      <c r="G15" s="20" t="s">
        <v>850</v>
      </c>
      <c r="H15" s="20" t="s">
        <v>888</v>
      </c>
      <c r="I15" s="20" t="s">
        <v>721</v>
      </c>
      <c r="J15" s="20" t="s">
        <v>827</v>
      </c>
    </row>
    <row r="16" spans="2:10" x14ac:dyDescent="0.2">
      <c r="B16" s="62">
        <v>1990</v>
      </c>
      <c r="C16" s="20" t="s">
        <v>768</v>
      </c>
      <c r="D16" s="20" t="s">
        <v>804</v>
      </c>
      <c r="E16" s="20" t="s">
        <v>827</v>
      </c>
      <c r="F16" s="20" t="s">
        <v>850</v>
      </c>
      <c r="G16" s="20" t="s">
        <v>869</v>
      </c>
      <c r="H16" s="20" t="s">
        <v>768</v>
      </c>
      <c r="I16" s="20" t="s">
        <v>722</v>
      </c>
      <c r="J16" s="20" t="s">
        <v>899</v>
      </c>
    </row>
    <row r="17" spans="2:10" x14ac:dyDescent="0.2">
      <c r="B17" s="62">
        <v>1991</v>
      </c>
      <c r="C17" s="20" t="s">
        <v>769</v>
      </c>
      <c r="D17" s="20" t="s">
        <v>805</v>
      </c>
      <c r="E17" s="20" t="s">
        <v>721</v>
      </c>
      <c r="F17" s="20" t="s">
        <v>851</v>
      </c>
      <c r="G17" s="20" t="s">
        <v>870</v>
      </c>
      <c r="H17" s="20" t="s">
        <v>886</v>
      </c>
      <c r="I17" s="20" t="s">
        <v>723</v>
      </c>
      <c r="J17" s="20" t="s">
        <v>898</v>
      </c>
    </row>
    <row r="18" spans="2:10" x14ac:dyDescent="0.2">
      <c r="B18" s="62">
        <v>1992</v>
      </c>
      <c r="C18" s="20" t="s">
        <v>770</v>
      </c>
      <c r="D18" s="20" t="s">
        <v>806</v>
      </c>
      <c r="E18" s="20" t="s">
        <v>828</v>
      </c>
      <c r="F18" s="20" t="s">
        <v>825</v>
      </c>
      <c r="G18" s="20" t="s">
        <v>801</v>
      </c>
      <c r="H18" s="20" t="s">
        <v>761</v>
      </c>
      <c r="I18" s="20" t="s">
        <v>724</v>
      </c>
      <c r="J18" s="20" t="s">
        <v>719</v>
      </c>
    </row>
    <row r="19" spans="2:10" x14ac:dyDescent="0.2">
      <c r="B19" s="62">
        <v>1993</v>
      </c>
      <c r="C19" s="20" t="s">
        <v>771</v>
      </c>
      <c r="D19" s="20" t="s">
        <v>713</v>
      </c>
      <c r="E19" s="20" t="s">
        <v>829</v>
      </c>
      <c r="F19" s="20" t="s">
        <v>852</v>
      </c>
      <c r="G19" s="20" t="s">
        <v>871</v>
      </c>
      <c r="H19" s="20" t="s">
        <v>849</v>
      </c>
      <c r="I19" s="20" t="s">
        <v>719</v>
      </c>
      <c r="J19" s="20" t="s">
        <v>900</v>
      </c>
    </row>
    <row r="20" spans="2:10" x14ac:dyDescent="0.2">
      <c r="B20" s="62">
        <v>1994</v>
      </c>
      <c r="C20" s="20" t="s">
        <v>772</v>
      </c>
      <c r="D20" s="20" t="s">
        <v>733</v>
      </c>
      <c r="E20" s="20" t="s">
        <v>830</v>
      </c>
      <c r="F20" s="20" t="s">
        <v>853</v>
      </c>
      <c r="G20" s="20" t="s">
        <v>731</v>
      </c>
      <c r="H20" s="20" t="s">
        <v>849</v>
      </c>
      <c r="I20" s="20" t="s">
        <v>725</v>
      </c>
      <c r="J20" s="20" t="s">
        <v>901</v>
      </c>
    </row>
    <row r="21" spans="2:10" x14ac:dyDescent="0.2">
      <c r="B21" s="62">
        <v>1995</v>
      </c>
      <c r="C21" s="20" t="s">
        <v>773</v>
      </c>
      <c r="D21" s="20" t="s">
        <v>807</v>
      </c>
      <c r="E21" s="20" t="s">
        <v>747</v>
      </c>
      <c r="F21" s="20" t="s">
        <v>784</v>
      </c>
      <c r="G21" s="20" t="s">
        <v>872</v>
      </c>
      <c r="H21" s="20" t="s">
        <v>887</v>
      </c>
      <c r="I21" s="20" t="s">
        <v>726</v>
      </c>
      <c r="J21" s="20" t="s">
        <v>900</v>
      </c>
    </row>
    <row r="22" spans="2:10" x14ac:dyDescent="0.2">
      <c r="B22" s="62">
        <v>1996</v>
      </c>
      <c r="C22" s="20" t="s">
        <v>774</v>
      </c>
      <c r="D22" s="20" t="s">
        <v>633</v>
      </c>
      <c r="E22" s="20" t="s">
        <v>635</v>
      </c>
      <c r="F22" s="20" t="s">
        <v>648</v>
      </c>
      <c r="G22" s="20" t="s">
        <v>873</v>
      </c>
      <c r="H22" s="20" t="s">
        <v>886</v>
      </c>
      <c r="I22" s="20" t="s">
        <v>727</v>
      </c>
      <c r="J22" s="20" t="s">
        <v>902</v>
      </c>
    </row>
    <row r="23" spans="2:10" x14ac:dyDescent="0.2">
      <c r="B23" s="62">
        <v>1997</v>
      </c>
      <c r="C23" s="20" t="s">
        <v>775</v>
      </c>
      <c r="D23" s="20" t="s">
        <v>617</v>
      </c>
      <c r="E23" s="20" t="s">
        <v>831</v>
      </c>
      <c r="F23" s="20" t="s">
        <v>620</v>
      </c>
      <c r="G23" s="20" t="s">
        <v>874</v>
      </c>
      <c r="H23" s="20" t="s">
        <v>761</v>
      </c>
      <c r="I23" s="20" t="s">
        <v>641</v>
      </c>
      <c r="J23" s="20" t="s">
        <v>765</v>
      </c>
    </row>
    <row r="24" spans="2:10" x14ac:dyDescent="0.2">
      <c r="B24" s="62">
        <v>1998</v>
      </c>
      <c r="C24" s="20" t="s">
        <v>776</v>
      </c>
      <c r="D24" s="20" t="s">
        <v>808</v>
      </c>
      <c r="E24" s="20" t="s">
        <v>832</v>
      </c>
      <c r="F24" s="20" t="s">
        <v>854</v>
      </c>
      <c r="G24" s="20" t="s">
        <v>875</v>
      </c>
      <c r="H24" s="20" t="s">
        <v>889</v>
      </c>
      <c r="I24" s="20" t="s">
        <v>630</v>
      </c>
      <c r="J24" s="20" t="s">
        <v>903</v>
      </c>
    </row>
    <row r="25" spans="2:10" x14ac:dyDescent="0.2">
      <c r="B25" s="62">
        <v>1999</v>
      </c>
      <c r="C25" s="20" t="s">
        <v>777</v>
      </c>
      <c r="D25" s="20" t="s">
        <v>809</v>
      </c>
      <c r="E25" s="20" t="s">
        <v>833</v>
      </c>
      <c r="F25" s="20" t="s">
        <v>628</v>
      </c>
      <c r="G25" s="20" t="s">
        <v>873</v>
      </c>
      <c r="H25" s="20" t="s">
        <v>806</v>
      </c>
      <c r="I25" s="20" t="s">
        <v>728</v>
      </c>
      <c r="J25" s="20" t="s">
        <v>904</v>
      </c>
    </row>
    <row r="26" spans="2:10" x14ac:dyDescent="0.2">
      <c r="B26" s="62">
        <v>2000</v>
      </c>
      <c r="C26" s="20" t="s">
        <v>778</v>
      </c>
      <c r="D26" s="20" t="s">
        <v>808</v>
      </c>
      <c r="E26" s="20" t="s">
        <v>834</v>
      </c>
      <c r="F26" s="20" t="s">
        <v>774</v>
      </c>
      <c r="G26" s="20" t="s">
        <v>876</v>
      </c>
      <c r="H26" s="20" t="s">
        <v>865</v>
      </c>
      <c r="I26" s="20" t="s">
        <v>645</v>
      </c>
      <c r="J26" s="20" t="s">
        <v>900</v>
      </c>
    </row>
    <row r="27" spans="2:10" x14ac:dyDescent="0.2">
      <c r="B27" s="62">
        <v>2001</v>
      </c>
      <c r="C27" s="20" t="s">
        <v>779</v>
      </c>
      <c r="D27" s="20" t="s">
        <v>789</v>
      </c>
      <c r="E27" s="20" t="s">
        <v>835</v>
      </c>
      <c r="F27" s="20" t="s">
        <v>855</v>
      </c>
      <c r="G27" s="20" t="s">
        <v>811</v>
      </c>
      <c r="H27" s="20" t="s">
        <v>890</v>
      </c>
      <c r="I27" s="20" t="s">
        <v>729</v>
      </c>
      <c r="J27" s="20" t="s">
        <v>771</v>
      </c>
    </row>
    <row r="28" spans="2:10" x14ac:dyDescent="0.2">
      <c r="B28" s="62">
        <v>2002</v>
      </c>
      <c r="C28" s="20" t="s">
        <v>780</v>
      </c>
      <c r="D28" s="20" t="s">
        <v>729</v>
      </c>
      <c r="E28" s="20" t="s">
        <v>836</v>
      </c>
      <c r="F28" s="20" t="s">
        <v>736</v>
      </c>
      <c r="G28" s="20" t="s">
        <v>711</v>
      </c>
      <c r="H28" s="20" t="s">
        <v>770</v>
      </c>
      <c r="I28" s="20" t="s">
        <v>730</v>
      </c>
      <c r="J28" s="20" t="s">
        <v>904</v>
      </c>
    </row>
    <row r="29" spans="2:10" x14ac:dyDescent="0.2">
      <c r="B29" s="62">
        <v>2003</v>
      </c>
      <c r="C29" s="20" t="s">
        <v>781</v>
      </c>
      <c r="D29" s="20" t="s">
        <v>810</v>
      </c>
      <c r="E29" s="20" t="s">
        <v>837</v>
      </c>
      <c r="F29" s="20" t="s">
        <v>800</v>
      </c>
      <c r="G29" s="20" t="s">
        <v>877</v>
      </c>
      <c r="H29" s="20" t="s">
        <v>889</v>
      </c>
      <c r="I29" s="20" t="s">
        <v>731</v>
      </c>
      <c r="J29" s="20" t="s">
        <v>905</v>
      </c>
    </row>
    <row r="30" spans="2:10" x14ac:dyDescent="0.2">
      <c r="B30" s="62">
        <v>2004</v>
      </c>
      <c r="C30" s="20" t="s">
        <v>782</v>
      </c>
      <c r="D30" s="20" t="s">
        <v>811</v>
      </c>
      <c r="E30" s="20" t="s">
        <v>735</v>
      </c>
      <c r="F30" s="20" t="s">
        <v>856</v>
      </c>
      <c r="G30" s="20" t="s">
        <v>867</v>
      </c>
      <c r="H30" s="20" t="s">
        <v>761</v>
      </c>
      <c r="I30" s="20" t="s">
        <v>732</v>
      </c>
      <c r="J30" s="20" t="s">
        <v>906</v>
      </c>
    </row>
    <row r="31" spans="2:10" x14ac:dyDescent="0.2">
      <c r="B31" s="62">
        <v>2005</v>
      </c>
      <c r="C31" s="20" t="s">
        <v>710</v>
      </c>
      <c r="D31" s="20" t="s">
        <v>812</v>
      </c>
      <c r="E31" s="20" t="s">
        <v>740</v>
      </c>
      <c r="F31" s="20" t="s">
        <v>857</v>
      </c>
      <c r="G31" s="20" t="s">
        <v>718</v>
      </c>
      <c r="H31" s="20" t="s">
        <v>723</v>
      </c>
      <c r="I31" s="20" t="s">
        <v>733</v>
      </c>
      <c r="J31" s="20" t="s">
        <v>892</v>
      </c>
    </row>
    <row r="32" spans="2:10" x14ac:dyDescent="0.2">
      <c r="B32" s="62">
        <v>2006</v>
      </c>
      <c r="C32" s="20" t="s">
        <v>783</v>
      </c>
      <c r="D32" s="20" t="s">
        <v>739</v>
      </c>
      <c r="E32" s="20" t="s">
        <v>807</v>
      </c>
      <c r="F32" s="20" t="s">
        <v>783</v>
      </c>
      <c r="G32" s="20" t="s">
        <v>876</v>
      </c>
      <c r="H32" s="20" t="s">
        <v>891</v>
      </c>
      <c r="I32" s="20" t="s">
        <v>734</v>
      </c>
      <c r="J32" s="20" t="s">
        <v>724</v>
      </c>
    </row>
    <row r="33" spans="2:10" x14ac:dyDescent="0.2">
      <c r="B33" s="62">
        <v>2007</v>
      </c>
      <c r="C33" s="20" t="s">
        <v>784</v>
      </c>
      <c r="D33" s="20" t="s">
        <v>813</v>
      </c>
      <c r="E33" s="20" t="s">
        <v>727</v>
      </c>
      <c r="F33" s="20" t="s">
        <v>858</v>
      </c>
      <c r="G33" s="20" t="s">
        <v>800</v>
      </c>
      <c r="H33" s="20" t="s">
        <v>892</v>
      </c>
      <c r="I33" s="20" t="s">
        <v>735</v>
      </c>
      <c r="J33" s="20" t="s">
        <v>715</v>
      </c>
    </row>
    <row r="34" spans="2:10" x14ac:dyDescent="0.2">
      <c r="B34" s="62">
        <v>2008</v>
      </c>
      <c r="C34" s="20" t="s">
        <v>785</v>
      </c>
      <c r="D34" s="20" t="s">
        <v>814</v>
      </c>
      <c r="E34" s="20" t="s">
        <v>773</v>
      </c>
      <c r="F34" s="20" t="s">
        <v>859</v>
      </c>
      <c r="G34" s="20" t="s">
        <v>731</v>
      </c>
      <c r="H34" s="20" t="s">
        <v>712</v>
      </c>
      <c r="I34" s="20" t="s">
        <v>736</v>
      </c>
      <c r="J34" s="20" t="s">
        <v>825</v>
      </c>
    </row>
    <row r="35" spans="2:10" x14ac:dyDescent="0.2">
      <c r="B35" s="62">
        <v>2009</v>
      </c>
      <c r="C35" s="20" t="s">
        <v>786</v>
      </c>
      <c r="D35" s="20" t="s">
        <v>815</v>
      </c>
      <c r="E35" s="20" t="s">
        <v>838</v>
      </c>
      <c r="F35" s="20" t="s">
        <v>813</v>
      </c>
      <c r="G35" s="20" t="s">
        <v>878</v>
      </c>
      <c r="H35" s="20" t="s">
        <v>893</v>
      </c>
      <c r="I35" s="20" t="s">
        <v>737</v>
      </c>
      <c r="J35" s="20" t="s">
        <v>825</v>
      </c>
    </row>
    <row r="36" spans="2:10" x14ac:dyDescent="0.2">
      <c r="B36" s="62">
        <v>2010</v>
      </c>
      <c r="C36" s="20" t="s">
        <v>744</v>
      </c>
      <c r="D36" s="20" t="s">
        <v>785</v>
      </c>
      <c r="E36" s="20" t="s">
        <v>782</v>
      </c>
      <c r="F36" s="20" t="s">
        <v>785</v>
      </c>
      <c r="G36" s="20" t="s">
        <v>879</v>
      </c>
      <c r="H36" s="20" t="s">
        <v>866</v>
      </c>
      <c r="I36" s="20" t="s">
        <v>738</v>
      </c>
      <c r="J36" s="20" t="s">
        <v>906</v>
      </c>
    </row>
    <row r="37" spans="2:10" x14ac:dyDescent="0.2">
      <c r="B37" s="62">
        <v>2011</v>
      </c>
      <c r="C37" s="20" t="s">
        <v>642</v>
      </c>
      <c r="D37" s="20" t="s">
        <v>781</v>
      </c>
      <c r="E37" s="20" t="s">
        <v>645</v>
      </c>
      <c r="F37" s="20" t="s">
        <v>860</v>
      </c>
      <c r="G37" s="20" t="s">
        <v>880</v>
      </c>
      <c r="H37" s="20" t="s">
        <v>894</v>
      </c>
      <c r="I37" s="20" t="s">
        <v>738</v>
      </c>
      <c r="J37" s="20" t="s">
        <v>712</v>
      </c>
    </row>
    <row r="38" spans="2:10" x14ac:dyDescent="0.2">
      <c r="B38" s="62">
        <v>2012</v>
      </c>
      <c r="C38" s="20" t="s">
        <v>787</v>
      </c>
      <c r="D38" s="20" t="s">
        <v>782</v>
      </c>
      <c r="E38" s="20" t="s">
        <v>641</v>
      </c>
      <c r="F38" s="20" t="s">
        <v>860</v>
      </c>
      <c r="G38" s="20" t="s">
        <v>772</v>
      </c>
      <c r="H38" s="20" t="s">
        <v>765</v>
      </c>
      <c r="I38" s="20" t="s">
        <v>739</v>
      </c>
      <c r="J38" s="20" t="s">
        <v>829</v>
      </c>
    </row>
    <row r="39" spans="2:10" x14ac:dyDescent="0.2">
      <c r="B39" s="62">
        <v>2013</v>
      </c>
      <c r="C39" s="20" t="s">
        <v>788</v>
      </c>
      <c r="D39" s="20" t="s">
        <v>641</v>
      </c>
      <c r="E39" s="20" t="s">
        <v>839</v>
      </c>
      <c r="F39" s="20" t="s">
        <v>858</v>
      </c>
      <c r="G39" s="20" t="s">
        <v>852</v>
      </c>
      <c r="H39" s="20" t="s">
        <v>895</v>
      </c>
      <c r="I39" s="20" t="s">
        <v>740</v>
      </c>
      <c r="J39" s="20" t="s">
        <v>763</v>
      </c>
    </row>
    <row r="40" spans="2:10" x14ac:dyDescent="0.2">
      <c r="B40" s="62">
        <v>2014</v>
      </c>
      <c r="C40" s="20" t="s">
        <v>789</v>
      </c>
      <c r="D40" s="20" t="s">
        <v>781</v>
      </c>
      <c r="E40" s="20" t="s">
        <v>643</v>
      </c>
      <c r="F40" s="20" t="s">
        <v>783</v>
      </c>
      <c r="G40" s="20" t="s">
        <v>848</v>
      </c>
      <c r="H40" s="20" t="s">
        <v>879</v>
      </c>
      <c r="I40" s="20" t="s">
        <v>741</v>
      </c>
      <c r="J40" s="20" t="s">
        <v>763</v>
      </c>
    </row>
    <row r="41" spans="2:10" x14ac:dyDescent="0.2">
      <c r="B41" s="62">
        <v>2015</v>
      </c>
      <c r="C41" s="20" t="s">
        <v>790</v>
      </c>
      <c r="D41" s="20" t="s">
        <v>816</v>
      </c>
      <c r="E41" s="20" t="s">
        <v>840</v>
      </c>
      <c r="F41" s="20" t="s">
        <v>839</v>
      </c>
      <c r="G41" s="20" t="s">
        <v>881</v>
      </c>
      <c r="H41" s="20" t="s">
        <v>896</v>
      </c>
      <c r="I41" s="20" t="s">
        <v>742</v>
      </c>
      <c r="J41" s="20" t="s">
        <v>765</v>
      </c>
    </row>
    <row r="42" spans="2:10" x14ac:dyDescent="0.2">
      <c r="B42" s="62">
        <v>2016</v>
      </c>
      <c r="C42" s="20" t="s">
        <v>791</v>
      </c>
      <c r="D42" s="20" t="s">
        <v>817</v>
      </c>
      <c r="E42" s="20" t="s">
        <v>834</v>
      </c>
      <c r="F42" s="20" t="s">
        <v>633</v>
      </c>
      <c r="G42" s="20" t="s">
        <v>882</v>
      </c>
      <c r="H42" s="20" t="s">
        <v>877</v>
      </c>
      <c r="I42" s="20" t="s">
        <v>743</v>
      </c>
      <c r="J42" s="20" t="s">
        <v>907</v>
      </c>
    </row>
    <row r="43" spans="2:10" x14ac:dyDescent="0.2">
      <c r="B43" s="62">
        <v>2017</v>
      </c>
      <c r="C43" s="20" t="s">
        <v>792</v>
      </c>
      <c r="D43" s="20" t="s">
        <v>818</v>
      </c>
      <c r="E43" s="20" t="s">
        <v>779</v>
      </c>
      <c r="F43" s="20" t="s">
        <v>626</v>
      </c>
      <c r="G43" s="20" t="s">
        <v>730</v>
      </c>
      <c r="H43" s="20" t="s">
        <v>896</v>
      </c>
      <c r="I43" s="20" t="s">
        <v>744</v>
      </c>
      <c r="J43" s="20" t="s">
        <v>895</v>
      </c>
    </row>
    <row r="44" spans="2:10" x14ac:dyDescent="0.2">
      <c r="B44" s="62">
        <v>2018</v>
      </c>
      <c r="C44" s="20" t="s">
        <v>793</v>
      </c>
      <c r="D44" s="20" t="s">
        <v>819</v>
      </c>
      <c r="E44" s="20" t="s">
        <v>841</v>
      </c>
      <c r="F44" s="20" t="s">
        <v>861</v>
      </c>
      <c r="G44" s="20" t="s">
        <v>883</v>
      </c>
      <c r="H44" s="20" t="s">
        <v>897</v>
      </c>
      <c r="I44" s="20" t="s">
        <v>745</v>
      </c>
      <c r="J44" s="20" t="s">
        <v>901</v>
      </c>
    </row>
    <row r="45" spans="2:10" x14ac:dyDescent="0.2">
      <c r="B45" s="62">
        <v>2019</v>
      </c>
      <c r="C45" s="20" t="s">
        <v>794</v>
      </c>
      <c r="D45" s="20" t="s">
        <v>820</v>
      </c>
      <c r="E45" s="20" t="s">
        <v>842</v>
      </c>
      <c r="F45" s="20" t="s">
        <v>862</v>
      </c>
      <c r="G45" s="20" t="s">
        <v>883</v>
      </c>
      <c r="H45" s="20" t="s">
        <v>884</v>
      </c>
      <c r="I45" s="20" t="s">
        <v>746</v>
      </c>
      <c r="J45" s="20" t="s">
        <v>907</v>
      </c>
    </row>
    <row r="46" spans="2:10" x14ac:dyDescent="0.2">
      <c r="B46" s="62">
        <v>2020</v>
      </c>
      <c r="C46" s="20" t="s">
        <v>795</v>
      </c>
      <c r="D46" s="20" t="s">
        <v>821</v>
      </c>
      <c r="E46" s="20" t="s">
        <v>843</v>
      </c>
      <c r="F46" s="20" t="s">
        <v>863</v>
      </c>
      <c r="G46" s="20" t="s">
        <v>737</v>
      </c>
      <c r="H46" s="20" t="s">
        <v>716</v>
      </c>
      <c r="I46" s="20" t="s">
        <v>745</v>
      </c>
      <c r="J46" s="20" t="s">
        <v>848</v>
      </c>
    </row>
    <row r="47" spans="2:10" x14ac:dyDescent="0.2">
      <c r="B47" s="62">
        <v>2021</v>
      </c>
      <c r="C47" s="20" t="s">
        <v>796</v>
      </c>
      <c r="D47" s="20" t="s">
        <v>817</v>
      </c>
      <c r="E47" s="20" t="s">
        <v>844</v>
      </c>
      <c r="F47" s="20" t="s">
        <v>641</v>
      </c>
      <c r="G47" s="20" t="s">
        <v>884</v>
      </c>
      <c r="H47" s="20" t="s">
        <v>898</v>
      </c>
      <c r="I47" s="20" t="s">
        <v>647</v>
      </c>
      <c r="J47" s="20" t="s">
        <v>905</v>
      </c>
    </row>
    <row r="48" spans="2:10" x14ac:dyDescent="0.2">
      <c r="B48" s="62">
        <v>2022</v>
      </c>
      <c r="C48" s="20" t="s">
        <v>797</v>
      </c>
      <c r="D48" s="20" t="s">
        <v>822</v>
      </c>
      <c r="E48" s="20" t="s">
        <v>835</v>
      </c>
      <c r="F48" s="20" t="s">
        <v>786</v>
      </c>
      <c r="G48" s="20" t="s">
        <v>885</v>
      </c>
      <c r="H48" s="20" t="s">
        <v>715</v>
      </c>
      <c r="I48" s="20" t="s">
        <v>747</v>
      </c>
      <c r="J48" s="20" t="s">
        <v>894</v>
      </c>
    </row>
    <row r="49" spans="2:10" x14ac:dyDescent="0.2">
      <c r="B49" s="62">
        <v>2023</v>
      </c>
      <c r="C49" s="20" t="s">
        <v>788</v>
      </c>
      <c r="D49" s="20" t="s">
        <v>647</v>
      </c>
      <c r="E49" s="20" t="s">
        <v>845</v>
      </c>
      <c r="F49" s="20" t="s">
        <v>823</v>
      </c>
      <c r="G49" s="20" t="s">
        <v>771</v>
      </c>
      <c r="H49" s="20" t="s">
        <v>765</v>
      </c>
      <c r="I49" s="20" t="s">
        <v>748</v>
      </c>
      <c r="J49" s="20" t="s">
        <v>712</v>
      </c>
    </row>
    <row r="50" spans="2:10" x14ac:dyDescent="0.2">
      <c r="B50" s="63">
        <v>2024</v>
      </c>
      <c r="C50" s="65" t="s">
        <v>630</v>
      </c>
      <c r="D50" s="27" t="s">
        <v>773</v>
      </c>
      <c r="E50" s="27" t="s">
        <v>1367</v>
      </c>
      <c r="F50" s="27" t="s">
        <v>732</v>
      </c>
      <c r="G50" s="27" t="s">
        <v>885</v>
      </c>
      <c r="H50" s="27" t="s">
        <v>907</v>
      </c>
      <c r="I50" s="27" t="s">
        <v>823</v>
      </c>
      <c r="J50" s="27" t="s">
        <v>900</v>
      </c>
    </row>
    <row r="52" spans="2:10" ht="42" customHeight="1" x14ac:dyDescent="0.2">
      <c r="B52" s="72" t="s">
        <v>1372</v>
      </c>
      <c r="C52" s="73"/>
      <c r="D52" s="73"/>
      <c r="E52" s="73"/>
      <c r="F52" s="73"/>
      <c r="G52" s="73"/>
      <c r="H52" s="73"/>
      <c r="I52" s="73"/>
      <c r="J52" s="73"/>
    </row>
    <row r="53" spans="2:10" ht="26.1" customHeight="1" x14ac:dyDescent="0.2">
      <c r="B53" s="72" t="s">
        <v>1443</v>
      </c>
      <c r="C53" s="73"/>
      <c r="D53" s="73"/>
      <c r="E53" s="73"/>
      <c r="F53" s="73"/>
      <c r="G53" s="73"/>
      <c r="H53" s="73"/>
      <c r="I53" s="73"/>
      <c r="J53" s="73"/>
    </row>
  </sheetData>
  <mergeCells count="5">
    <mergeCell ref="B4:B5"/>
    <mergeCell ref="C4:H4"/>
    <mergeCell ref="I4:J4"/>
    <mergeCell ref="B52:J52"/>
    <mergeCell ref="B53:J53"/>
  </mergeCells>
  <pageMargins left="0.7" right="0.7" top="0.75" bottom="0.75" header="0.3" footer="0.3"/>
  <pageSetup paperSize="9" scale="50" fitToWidth="0" fitToHeight="0"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E562"/>
  </sheetPr>
  <dimension ref="B1:M21"/>
  <sheetViews>
    <sheetView showGridLines="0" workbookViewId="0"/>
  </sheetViews>
  <sheetFormatPr baseColWidth="10" defaultRowHeight="12.75" x14ac:dyDescent="0.2"/>
  <cols>
    <col min="1" max="1" width="2.5703125" customWidth="1"/>
    <col min="2" max="2" width="20.7109375" customWidth="1"/>
    <col min="3" max="13" width="10.7109375" customWidth="1"/>
  </cols>
  <sheetData>
    <row r="1" spans="2:13" ht="18" x14ac:dyDescent="0.25">
      <c r="B1" s="3" t="s">
        <v>1373</v>
      </c>
    </row>
    <row r="4" spans="2:13" ht="18.600000000000001" customHeight="1" x14ac:dyDescent="0.2">
      <c r="B4" s="84" t="s">
        <v>1517</v>
      </c>
      <c r="C4" s="75" t="s">
        <v>1374</v>
      </c>
      <c r="D4" s="75" t="s">
        <v>909</v>
      </c>
      <c r="E4" s="75" t="s">
        <v>909</v>
      </c>
      <c r="F4" s="75" t="s">
        <v>909</v>
      </c>
      <c r="G4" s="75" t="s">
        <v>909</v>
      </c>
      <c r="H4" s="75" t="s">
        <v>909</v>
      </c>
      <c r="I4" s="75" t="s">
        <v>909</v>
      </c>
      <c r="J4" s="75" t="s">
        <v>909</v>
      </c>
      <c r="K4" s="75" t="s">
        <v>909</v>
      </c>
      <c r="L4" s="75" t="s">
        <v>1375</v>
      </c>
      <c r="M4" s="75" t="s">
        <v>1376</v>
      </c>
    </row>
    <row r="5" spans="2:13" ht="18.600000000000001" customHeight="1" x14ac:dyDescent="0.2">
      <c r="B5" s="74" t="s">
        <v>908</v>
      </c>
      <c r="C5" s="75" t="s">
        <v>588</v>
      </c>
      <c r="D5" s="75" t="s">
        <v>588</v>
      </c>
      <c r="E5" s="75" t="s">
        <v>588</v>
      </c>
      <c r="F5" s="75" t="s">
        <v>588</v>
      </c>
      <c r="G5" s="75" t="s">
        <v>588</v>
      </c>
      <c r="H5" s="75" t="s">
        <v>588</v>
      </c>
      <c r="I5" s="75" t="s">
        <v>588</v>
      </c>
      <c r="J5" s="75" t="s">
        <v>752</v>
      </c>
      <c r="K5" s="75" t="s">
        <v>752</v>
      </c>
      <c r="L5" s="75" t="s">
        <v>910</v>
      </c>
      <c r="M5" s="75" t="s">
        <v>911</v>
      </c>
    </row>
    <row r="6" spans="2:13" ht="42" customHeight="1" x14ac:dyDescent="0.2">
      <c r="B6" s="74" t="s">
        <v>908</v>
      </c>
      <c r="C6" s="15" t="s">
        <v>258</v>
      </c>
      <c r="D6" s="15">
        <v>1</v>
      </c>
      <c r="E6" s="15">
        <v>2</v>
      </c>
      <c r="F6" s="15">
        <v>3</v>
      </c>
      <c r="G6" s="15">
        <v>4</v>
      </c>
      <c r="H6" s="15">
        <v>5</v>
      </c>
      <c r="I6" s="15" t="s">
        <v>532</v>
      </c>
      <c r="J6" s="15" t="s">
        <v>753</v>
      </c>
      <c r="K6" s="15" t="s">
        <v>912</v>
      </c>
      <c r="L6" s="75" t="s">
        <v>910</v>
      </c>
      <c r="M6" s="75" t="s">
        <v>911</v>
      </c>
    </row>
    <row r="7" spans="2:13" x14ac:dyDescent="0.2">
      <c r="B7" s="16" t="s">
        <v>277</v>
      </c>
      <c r="C7" s="17">
        <v>354</v>
      </c>
      <c r="D7" s="17">
        <v>12</v>
      </c>
      <c r="E7" s="17">
        <v>41</v>
      </c>
      <c r="F7" s="17">
        <v>121</v>
      </c>
      <c r="G7" s="17">
        <v>112</v>
      </c>
      <c r="H7" s="17">
        <v>52</v>
      </c>
      <c r="I7" s="17">
        <v>16</v>
      </c>
      <c r="J7" s="17">
        <v>58</v>
      </c>
      <c r="K7" s="17">
        <v>23</v>
      </c>
      <c r="L7" s="17">
        <v>41019</v>
      </c>
      <c r="M7" s="20" t="s">
        <v>907</v>
      </c>
    </row>
    <row r="8" spans="2:13" x14ac:dyDescent="0.2">
      <c r="B8" s="16" t="s">
        <v>278</v>
      </c>
      <c r="C8" s="17">
        <v>826</v>
      </c>
      <c r="D8" s="17">
        <v>79</v>
      </c>
      <c r="E8" s="17">
        <v>112</v>
      </c>
      <c r="F8" s="17">
        <v>242</v>
      </c>
      <c r="G8" s="17">
        <v>226</v>
      </c>
      <c r="H8" s="17">
        <v>111</v>
      </c>
      <c r="I8" s="17">
        <v>56</v>
      </c>
      <c r="J8" s="17">
        <v>157</v>
      </c>
      <c r="K8" s="17">
        <v>42</v>
      </c>
      <c r="L8" s="17">
        <v>72370</v>
      </c>
      <c r="M8" s="20" t="s">
        <v>1154</v>
      </c>
    </row>
    <row r="9" spans="2:13" x14ac:dyDescent="0.2">
      <c r="B9" s="16" t="s">
        <v>279</v>
      </c>
      <c r="C9" s="17">
        <v>406</v>
      </c>
      <c r="D9" s="17">
        <v>20</v>
      </c>
      <c r="E9" s="17">
        <v>61</v>
      </c>
      <c r="F9" s="17">
        <v>113</v>
      </c>
      <c r="G9" s="17">
        <v>100</v>
      </c>
      <c r="H9" s="17">
        <v>64</v>
      </c>
      <c r="I9" s="17">
        <v>48</v>
      </c>
      <c r="J9" s="17">
        <v>96</v>
      </c>
      <c r="K9" s="17">
        <v>57</v>
      </c>
      <c r="L9" s="17">
        <v>38143</v>
      </c>
      <c r="M9" s="20" t="s">
        <v>878</v>
      </c>
    </row>
    <row r="10" spans="2:13" x14ac:dyDescent="0.2">
      <c r="B10" s="16" t="s">
        <v>280</v>
      </c>
      <c r="C10" s="17">
        <v>336</v>
      </c>
      <c r="D10" s="17">
        <v>23</v>
      </c>
      <c r="E10" s="17">
        <v>51</v>
      </c>
      <c r="F10" s="17">
        <v>96</v>
      </c>
      <c r="G10" s="17">
        <v>67</v>
      </c>
      <c r="H10" s="17">
        <v>67</v>
      </c>
      <c r="I10" s="17">
        <v>32</v>
      </c>
      <c r="J10" s="17">
        <v>74</v>
      </c>
      <c r="K10" s="17">
        <v>18</v>
      </c>
      <c r="L10" s="17">
        <v>24918</v>
      </c>
      <c r="M10" s="20" t="s">
        <v>737</v>
      </c>
    </row>
    <row r="11" spans="2:13" x14ac:dyDescent="0.2">
      <c r="B11" s="16" t="s">
        <v>281</v>
      </c>
      <c r="C11" s="17">
        <v>584</v>
      </c>
      <c r="D11" s="17">
        <v>38</v>
      </c>
      <c r="E11" s="17">
        <v>113</v>
      </c>
      <c r="F11" s="17">
        <v>202</v>
      </c>
      <c r="G11" s="17">
        <v>149</v>
      </c>
      <c r="H11" s="17">
        <v>52</v>
      </c>
      <c r="I11" s="17">
        <v>30</v>
      </c>
      <c r="J11" s="17">
        <v>75</v>
      </c>
      <c r="K11" s="17">
        <v>77</v>
      </c>
      <c r="L11" s="17">
        <v>22159</v>
      </c>
      <c r="M11" s="20" t="s">
        <v>1377</v>
      </c>
    </row>
    <row r="12" spans="2:13" x14ac:dyDescent="0.2">
      <c r="B12" s="16" t="s">
        <v>282</v>
      </c>
      <c r="C12" s="17">
        <v>208</v>
      </c>
      <c r="D12" s="17">
        <v>10</v>
      </c>
      <c r="E12" s="17">
        <v>29</v>
      </c>
      <c r="F12" s="17">
        <v>53</v>
      </c>
      <c r="G12" s="17">
        <v>67</v>
      </c>
      <c r="H12" s="17">
        <v>26</v>
      </c>
      <c r="I12" s="17">
        <v>23</v>
      </c>
      <c r="J12" s="17">
        <v>34</v>
      </c>
      <c r="K12" s="17">
        <v>8</v>
      </c>
      <c r="L12" s="17">
        <v>17307</v>
      </c>
      <c r="M12" s="20" t="s">
        <v>732</v>
      </c>
    </row>
    <row r="13" spans="2:13" x14ac:dyDescent="0.2">
      <c r="B13" s="16" t="s">
        <v>283</v>
      </c>
      <c r="C13" s="17">
        <v>323</v>
      </c>
      <c r="D13" s="17">
        <v>25</v>
      </c>
      <c r="E13" s="17">
        <v>41</v>
      </c>
      <c r="F13" s="17">
        <v>88</v>
      </c>
      <c r="G13" s="17">
        <v>99</v>
      </c>
      <c r="H13" s="17">
        <v>40</v>
      </c>
      <c r="I13" s="17">
        <v>30</v>
      </c>
      <c r="J13" s="17">
        <v>57</v>
      </c>
      <c r="K13" s="17">
        <v>20</v>
      </c>
      <c r="L13" s="17">
        <v>32541</v>
      </c>
      <c r="M13" s="20" t="s">
        <v>884</v>
      </c>
    </row>
    <row r="14" spans="2:13" x14ac:dyDescent="0.2">
      <c r="B14" s="16" t="s">
        <v>284</v>
      </c>
      <c r="C14" s="17">
        <v>105</v>
      </c>
      <c r="D14" s="17">
        <v>3</v>
      </c>
      <c r="E14" s="17">
        <v>7</v>
      </c>
      <c r="F14" s="17">
        <v>24</v>
      </c>
      <c r="G14" s="17">
        <v>45</v>
      </c>
      <c r="H14" s="17">
        <v>13</v>
      </c>
      <c r="I14" s="17">
        <v>13</v>
      </c>
      <c r="J14" s="17">
        <v>21</v>
      </c>
      <c r="K14" s="17">
        <v>22</v>
      </c>
      <c r="L14" s="17">
        <v>17722</v>
      </c>
      <c r="M14" s="20" t="s">
        <v>798</v>
      </c>
    </row>
    <row r="15" spans="2:13" x14ac:dyDescent="0.2">
      <c r="B15" s="16" t="s">
        <v>285</v>
      </c>
      <c r="C15" s="17">
        <v>287</v>
      </c>
      <c r="D15" s="17">
        <v>15</v>
      </c>
      <c r="E15" s="17">
        <v>39</v>
      </c>
      <c r="F15" s="17">
        <v>99</v>
      </c>
      <c r="G15" s="17">
        <v>78</v>
      </c>
      <c r="H15" s="17">
        <v>32</v>
      </c>
      <c r="I15" s="17">
        <v>24</v>
      </c>
      <c r="J15" s="17">
        <v>43</v>
      </c>
      <c r="K15" s="17">
        <v>4</v>
      </c>
      <c r="L15" s="17">
        <v>23733</v>
      </c>
      <c r="M15" s="20" t="s">
        <v>873</v>
      </c>
    </row>
    <row r="16" spans="2:13" x14ac:dyDescent="0.2">
      <c r="B16" s="16" t="s">
        <v>286</v>
      </c>
      <c r="C16" s="17">
        <v>878</v>
      </c>
      <c r="D16" s="17">
        <v>34</v>
      </c>
      <c r="E16" s="17">
        <v>129</v>
      </c>
      <c r="F16" s="17">
        <v>299</v>
      </c>
      <c r="G16" s="17">
        <v>247</v>
      </c>
      <c r="H16" s="17">
        <v>122</v>
      </c>
      <c r="I16" s="17">
        <v>47</v>
      </c>
      <c r="J16" s="17">
        <v>154</v>
      </c>
      <c r="K16" s="17">
        <v>43</v>
      </c>
      <c r="L16" s="17">
        <v>37281</v>
      </c>
      <c r="M16" s="20" t="s">
        <v>1378</v>
      </c>
    </row>
    <row r="17" spans="2:13" x14ac:dyDescent="0.2">
      <c r="B17" s="16" t="s">
        <v>287</v>
      </c>
      <c r="C17" s="17">
        <v>193</v>
      </c>
      <c r="D17" s="17">
        <v>11</v>
      </c>
      <c r="E17" s="17">
        <v>22</v>
      </c>
      <c r="F17" s="17">
        <v>54</v>
      </c>
      <c r="G17" s="17">
        <v>41</v>
      </c>
      <c r="H17" s="17">
        <v>42</v>
      </c>
      <c r="I17" s="17">
        <v>23</v>
      </c>
      <c r="J17" s="17">
        <v>49</v>
      </c>
      <c r="K17" s="17">
        <v>18</v>
      </c>
      <c r="L17" s="17">
        <v>17870</v>
      </c>
      <c r="M17" s="20" t="s">
        <v>716</v>
      </c>
    </row>
    <row r="18" spans="2:13" x14ac:dyDescent="0.2">
      <c r="B18" s="23" t="s">
        <v>289</v>
      </c>
      <c r="C18" s="25">
        <v>4500</v>
      </c>
      <c r="D18" s="25">
        <v>270</v>
      </c>
      <c r="E18" s="25">
        <v>645</v>
      </c>
      <c r="F18" s="25">
        <v>1391</v>
      </c>
      <c r="G18" s="25">
        <v>1231</v>
      </c>
      <c r="H18" s="25">
        <v>621</v>
      </c>
      <c r="I18" s="25">
        <v>342</v>
      </c>
      <c r="J18" s="25">
        <v>818</v>
      </c>
      <c r="K18" s="25">
        <v>332</v>
      </c>
      <c r="L18" s="25">
        <v>345063</v>
      </c>
      <c r="M18" s="24" t="s">
        <v>823</v>
      </c>
    </row>
    <row r="20" spans="2:13" x14ac:dyDescent="0.2">
      <c r="B20" s="72" t="s">
        <v>915</v>
      </c>
      <c r="C20" s="73"/>
      <c r="D20" s="73"/>
      <c r="E20" s="73"/>
      <c r="F20" s="73"/>
      <c r="G20" s="73"/>
      <c r="H20" s="73"/>
      <c r="I20" s="73"/>
      <c r="J20" s="73"/>
      <c r="K20" s="73"/>
      <c r="L20" s="73"/>
      <c r="M20" s="73"/>
    </row>
    <row r="21" spans="2:13" ht="17.649999999999999" customHeight="1" x14ac:dyDescent="0.2">
      <c r="B21" s="72" t="s">
        <v>916</v>
      </c>
      <c r="C21" s="73"/>
      <c r="D21" s="73"/>
      <c r="E21" s="73"/>
      <c r="F21" s="73"/>
      <c r="G21" s="73"/>
      <c r="H21" s="73"/>
      <c r="I21" s="73"/>
      <c r="J21" s="73"/>
      <c r="K21" s="73"/>
      <c r="L21" s="73"/>
      <c r="M21" s="73"/>
    </row>
  </sheetData>
  <mergeCells count="8">
    <mergeCell ref="B20:M20"/>
    <mergeCell ref="B21:M21"/>
    <mergeCell ref="B4:B6"/>
    <mergeCell ref="C4:K4"/>
    <mergeCell ref="L4:L6"/>
    <mergeCell ref="M4:M6"/>
    <mergeCell ref="C5:I5"/>
    <mergeCell ref="J5:K5"/>
  </mergeCells>
  <pageMargins left="0.7" right="0.7" top="0.75" bottom="0.75" header="0.3" footer="0.3"/>
  <pageSetup paperSize="9" scale="50" fitToWidth="0" fitToHeight="0"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05388"/>
  </sheetPr>
  <dimension ref="B1:N217"/>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10.7109375" customWidth="1"/>
    <col min="3" max="3" width="20.7109375" customWidth="1"/>
    <col min="4" max="8" width="10.7109375" customWidth="1"/>
    <col min="9" max="9" width="11.42578125" customWidth="1"/>
    <col min="10" max="14" width="10.7109375" customWidth="1"/>
  </cols>
  <sheetData>
    <row r="1" spans="2:14" ht="18" x14ac:dyDescent="0.25">
      <c r="B1" s="3" t="s">
        <v>6</v>
      </c>
    </row>
    <row r="4" spans="2:14" ht="35.1" customHeight="1" x14ac:dyDescent="0.2">
      <c r="B4" s="74" t="s">
        <v>917</v>
      </c>
      <c r="C4" s="74" t="s">
        <v>918</v>
      </c>
      <c r="D4" s="75" t="s">
        <v>1379</v>
      </c>
      <c r="E4" s="75" t="s">
        <v>919</v>
      </c>
      <c r="F4" s="75" t="s">
        <v>919</v>
      </c>
      <c r="G4" s="75" t="s">
        <v>1380</v>
      </c>
      <c r="H4" s="75" t="s">
        <v>1381</v>
      </c>
      <c r="I4" s="75" t="s">
        <v>921</v>
      </c>
      <c r="J4" s="75" t="s">
        <v>1382</v>
      </c>
      <c r="K4" s="75" t="s">
        <v>1383</v>
      </c>
      <c r="L4" s="75" t="s">
        <v>1384</v>
      </c>
      <c r="M4" s="75" t="s">
        <v>1385</v>
      </c>
      <c r="N4" s="75" t="s">
        <v>1386</v>
      </c>
    </row>
    <row r="5" spans="2:14" ht="42" customHeight="1" x14ac:dyDescent="0.2">
      <c r="B5" s="74" t="s">
        <v>917</v>
      </c>
      <c r="C5" s="74" t="s">
        <v>918</v>
      </c>
      <c r="D5" s="15" t="s">
        <v>258</v>
      </c>
      <c r="E5" s="15" t="s">
        <v>295</v>
      </c>
      <c r="F5" s="15" t="s">
        <v>257</v>
      </c>
      <c r="G5" s="75" t="s">
        <v>920</v>
      </c>
      <c r="H5" s="15" t="s">
        <v>258</v>
      </c>
      <c r="I5" s="15" t="s">
        <v>927</v>
      </c>
      <c r="J5" s="75" t="s">
        <v>922</v>
      </c>
      <c r="K5" s="75" t="s">
        <v>923</v>
      </c>
      <c r="L5" s="75" t="s">
        <v>924</v>
      </c>
      <c r="M5" s="75" t="s">
        <v>925</v>
      </c>
      <c r="N5" s="75" t="s">
        <v>926</v>
      </c>
    </row>
    <row r="6" spans="2:14" x14ac:dyDescent="0.2">
      <c r="B6" s="32">
        <v>4335</v>
      </c>
      <c r="C6" s="32" t="s">
        <v>289</v>
      </c>
      <c r="D6" s="36">
        <v>4338665</v>
      </c>
      <c r="E6" s="36">
        <v>1185634</v>
      </c>
      <c r="F6" s="36">
        <v>3153031</v>
      </c>
      <c r="G6" s="36">
        <v>3404814</v>
      </c>
      <c r="H6" s="36">
        <v>1045</v>
      </c>
      <c r="I6" s="36">
        <v>600</v>
      </c>
      <c r="J6" s="36">
        <v>3679</v>
      </c>
      <c r="K6" s="36">
        <v>4149</v>
      </c>
      <c r="L6" s="36">
        <v>345063</v>
      </c>
      <c r="M6" s="36">
        <v>4500</v>
      </c>
      <c r="N6" s="37" t="s">
        <v>823</v>
      </c>
    </row>
    <row r="7" spans="2:14" x14ac:dyDescent="0.2">
      <c r="B7" s="16">
        <v>4330</v>
      </c>
      <c r="C7" s="16" t="s">
        <v>928</v>
      </c>
      <c r="D7" s="17">
        <v>309564</v>
      </c>
      <c r="E7" s="17">
        <v>254973</v>
      </c>
      <c r="F7" s="17">
        <v>54591</v>
      </c>
      <c r="G7" s="17">
        <v>281045</v>
      </c>
      <c r="H7" s="17">
        <v>0</v>
      </c>
      <c r="I7" s="17">
        <v>0</v>
      </c>
      <c r="J7" s="17">
        <v>0</v>
      </c>
      <c r="K7" s="17">
        <v>0</v>
      </c>
      <c r="L7" s="17">
        <v>0</v>
      </c>
      <c r="M7" s="17">
        <v>0</v>
      </c>
      <c r="N7" s="20" t="s">
        <v>558</v>
      </c>
    </row>
    <row r="8" spans="2:14" x14ac:dyDescent="0.2">
      <c r="B8" s="32">
        <v>4019</v>
      </c>
      <c r="C8" s="32" t="s">
        <v>929</v>
      </c>
      <c r="D8" s="36">
        <v>526888</v>
      </c>
      <c r="E8" s="36">
        <v>107005</v>
      </c>
      <c r="F8" s="36">
        <v>419883</v>
      </c>
      <c r="G8" s="36">
        <v>450821</v>
      </c>
      <c r="H8" s="36">
        <v>95</v>
      </c>
      <c r="I8" s="36">
        <v>60</v>
      </c>
      <c r="J8" s="36">
        <v>306</v>
      </c>
      <c r="K8" s="36">
        <v>558</v>
      </c>
      <c r="L8" s="36">
        <v>41019</v>
      </c>
      <c r="M8" s="36">
        <v>354</v>
      </c>
      <c r="N8" s="37" t="s">
        <v>907</v>
      </c>
    </row>
    <row r="9" spans="2:14" x14ac:dyDescent="0.2">
      <c r="B9" s="16">
        <v>4001</v>
      </c>
      <c r="C9" s="16" t="s">
        <v>277</v>
      </c>
      <c r="D9" s="17">
        <v>273442</v>
      </c>
      <c r="E9" s="17">
        <v>52613</v>
      </c>
      <c r="F9" s="17">
        <v>220829</v>
      </c>
      <c r="G9" s="17">
        <v>272992</v>
      </c>
      <c r="H9" s="17">
        <v>15</v>
      </c>
      <c r="I9" s="17">
        <v>7</v>
      </c>
      <c r="J9" s="17">
        <v>76</v>
      </c>
      <c r="K9" s="17">
        <v>78</v>
      </c>
      <c r="L9" s="17">
        <v>12404</v>
      </c>
      <c r="M9" s="17">
        <v>51</v>
      </c>
      <c r="N9" s="20" t="s">
        <v>851</v>
      </c>
    </row>
    <row r="10" spans="2:14" x14ac:dyDescent="0.2">
      <c r="B10" s="16">
        <v>4002</v>
      </c>
      <c r="C10" s="16" t="s">
        <v>930</v>
      </c>
      <c r="D10" s="17">
        <v>1157</v>
      </c>
      <c r="E10" s="17">
        <v>329</v>
      </c>
      <c r="F10" s="17">
        <v>828</v>
      </c>
      <c r="G10" s="17">
        <v>2106</v>
      </c>
      <c r="H10" s="17">
        <v>0</v>
      </c>
      <c r="I10" s="17">
        <v>0</v>
      </c>
      <c r="J10" s="17">
        <v>0</v>
      </c>
      <c r="K10" s="17">
        <v>5</v>
      </c>
      <c r="L10" s="17">
        <v>805</v>
      </c>
      <c r="M10" s="17">
        <v>15</v>
      </c>
      <c r="N10" s="20" t="s">
        <v>1387</v>
      </c>
    </row>
    <row r="11" spans="2:14" x14ac:dyDescent="0.2">
      <c r="B11" s="16">
        <v>4003</v>
      </c>
      <c r="C11" s="16" t="s">
        <v>931</v>
      </c>
      <c r="D11" s="17">
        <v>31857</v>
      </c>
      <c r="E11" s="17">
        <v>8886</v>
      </c>
      <c r="F11" s="17">
        <v>22971</v>
      </c>
      <c r="G11" s="17">
        <v>9359</v>
      </c>
      <c r="H11" s="17">
        <v>5</v>
      </c>
      <c r="I11" s="17">
        <v>1</v>
      </c>
      <c r="J11" s="17">
        <v>29</v>
      </c>
      <c r="K11" s="17">
        <v>3</v>
      </c>
      <c r="L11" s="17">
        <v>3867</v>
      </c>
      <c r="M11" s="17">
        <v>33</v>
      </c>
      <c r="N11" s="20" t="s">
        <v>885</v>
      </c>
    </row>
    <row r="12" spans="2:14" x14ac:dyDescent="0.2">
      <c r="B12" s="16">
        <v>4004</v>
      </c>
      <c r="C12" s="16" t="s">
        <v>932</v>
      </c>
      <c r="D12" s="17">
        <v>11284</v>
      </c>
      <c r="E12" s="17">
        <v>1026</v>
      </c>
      <c r="F12" s="17">
        <v>10258</v>
      </c>
      <c r="G12" s="17">
        <v>4099</v>
      </c>
      <c r="H12" s="17">
        <v>5</v>
      </c>
      <c r="I12" s="17">
        <v>4</v>
      </c>
      <c r="J12" s="17">
        <v>16</v>
      </c>
      <c r="K12" s="17">
        <v>7</v>
      </c>
      <c r="L12" s="17">
        <v>388</v>
      </c>
      <c r="M12" s="17">
        <v>3</v>
      </c>
      <c r="N12" s="20" t="s">
        <v>903</v>
      </c>
    </row>
    <row r="13" spans="2:14" x14ac:dyDescent="0.2">
      <c r="B13" s="16">
        <v>4005</v>
      </c>
      <c r="C13" s="16" t="s">
        <v>933</v>
      </c>
      <c r="D13" s="17">
        <v>16520</v>
      </c>
      <c r="E13" s="17">
        <v>1549</v>
      </c>
      <c r="F13" s="17">
        <v>14971</v>
      </c>
      <c r="G13" s="17">
        <v>13386</v>
      </c>
      <c r="H13" s="17">
        <v>5</v>
      </c>
      <c r="I13" s="17">
        <v>2</v>
      </c>
      <c r="J13" s="17">
        <v>11</v>
      </c>
      <c r="K13" s="17">
        <v>8</v>
      </c>
      <c r="L13" s="17">
        <v>2081</v>
      </c>
      <c r="M13" s="17">
        <v>20</v>
      </c>
      <c r="N13" s="20" t="s">
        <v>1388</v>
      </c>
    </row>
    <row r="14" spans="2:14" x14ac:dyDescent="0.2">
      <c r="B14" s="16">
        <v>4006</v>
      </c>
      <c r="C14" s="16" t="s">
        <v>934</v>
      </c>
      <c r="D14" s="17">
        <v>28783</v>
      </c>
      <c r="E14" s="17">
        <v>4152</v>
      </c>
      <c r="F14" s="17">
        <v>24631</v>
      </c>
      <c r="G14" s="17">
        <v>16174</v>
      </c>
      <c r="H14" s="17">
        <v>6</v>
      </c>
      <c r="I14" s="17">
        <v>4</v>
      </c>
      <c r="J14" s="17">
        <v>22</v>
      </c>
      <c r="K14" s="17">
        <v>65</v>
      </c>
      <c r="L14" s="17">
        <v>3914</v>
      </c>
      <c r="M14" s="17">
        <v>39</v>
      </c>
      <c r="N14" s="20" t="s">
        <v>852</v>
      </c>
    </row>
    <row r="15" spans="2:14" x14ac:dyDescent="0.2">
      <c r="B15" s="16">
        <v>4007</v>
      </c>
      <c r="C15" s="16" t="s">
        <v>935</v>
      </c>
      <c r="D15" s="17">
        <v>18661</v>
      </c>
      <c r="E15" s="17">
        <v>929</v>
      </c>
      <c r="F15" s="17">
        <v>17732</v>
      </c>
      <c r="G15" s="17">
        <v>12090</v>
      </c>
      <c r="H15" s="17">
        <v>5</v>
      </c>
      <c r="I15" s="17">
        <v>1</v>
      </c>
      <c r="J15" s="17">
        <v>30</v>
      </c>
      <c r="K15" s="17">
        <v>47</v>
      </c>
      <c r="L15" s="17">
        <v>833</v>
      </c>
      <c r="M15" s="17">
        <v>24</v>
      </c>
      <c r="N15" s="20" t="s">
        <v>709</v>
      </c>
    </row>
    <row r="16" spans="2:14" x14ac:dyDescent="0.2">
      <c r="B16" s="16">
        <v>4008</v>
      </c>
      <c r="C16" s="16" t="s">
        <v>936</v>
      </c>
      <c r="D16" s="17">
        <v>48647</v>
      </c>
      <c r="E16" s="17">
        <v>2920</v>
      </c>
      <c r="F16" s="17">
        <v>45727</v>
      </c>
      <c r="G16" s="17">
        <v>34607</v>
      </c>
      <c r="H16" s="17">
        <v>26</v>
      </c>
      <c r="I16" s="17">
        <v>18</v>
      </c>
      <c r="J16" s="17">
        <v>73</v>
      </c>
      <c r="K16" s="17">
        <v>187</v>
      </c>
      <c r="L16" s="17">
        <v>3351</v>
      </c>
      <c r="M16" s="17">
        <v>29</v>
      </c>
      <c r="N16" s="20" t="s">
        <v>1146</v>
      </c>
    </row>
    <row r="17" spans="2:14" x14ac:dyDescent="0.2">
      <c r="B17" s="16">
        <v>4009</v>
      </c>
      <c r="C17" s="16" t="s">
        <v>937</v>
      </c>
      <c r="D17" s="17">
        <v>13565</v>
      </c>
      <c r="E17" s="17">
        <v>1061</v>
      </c>
      <c r="F17" s="17">
        <v>12504</v>
      </c>
      <c r="G17" s="17">
        <v>10489</v>
      </c>
      <c r="H17" s="17">
        <v>11</v>
      </c>
      <c r="I17" s="17">
        <v>10</v>
      </c>
      <c r="J17" s="17">
        <v>13</v>
      </c>
      <c r="K17" s="17">
        <v>18</v>
      </c>
      <c r="L17" s="17">
        <v>1862</v>
      </c>
      <c r="M17" s="17">
        <v>44</v>
      </c>
      <c r="N17" s="20" t="s">
        <v>1378</v>
      </c>
    </row>
    <row r="18" spans="2:14" x14ac:dyDescent="0.2">
      <c r="B18" s="16">
        <v>4010</v>
      </c>
      <c r="C18" s="16" t="s">
        <v>938</v>
      </c>
      <c r="D18" s="17">
        <v>17912</v>
      </c>
      <c r="E18" s="17">
        <v>3076</v>
      </c>
      <c r="F18" s="17">
        <v>14836</v>
      </c>
      <c r="G18" s="17">
        <v>11838</v>
      </c>
      <c r="H18" s="17">
        <v>15</v>
      </c>
      <c r="I18" s="17">
        <v>12</v>
      </c>
      <c r="J18" s="17">
        <v>30</v>
      </c>
      <c r="K18" s="17">
        <v>5</v>
      </c>
      <c r="L18" s="17">
        <v>4099</v>
      </c>
      <c r="M18" s="17">
        <v>40</v>
      </c>
      <c r="N18" s="20" t="s">
        <v>913</v>
      </c>
    </row>
    <row r="19" spans="2:14" x14ac:dyDescent="0.2">
      <c r="B19" s="16">
        <v>4012</v>
      </c>
      <c r="C19" s="16" t="s">
        <v>939</v>
      </c>
      <c r="D19" s="17">
        <v>43375</v>
      </c>
      <c r="E19" s="17">
        <v>14375</v>
      </c>
      <c r="F19" s="17">
        <v>29000</v>
      </c>
      <c r="G19" s="17">
        <v>38768</v>
      </c>
      <c r="H19" s="17">
        <v>0</v>
      </c>
      <c r="I19" s="17">
        <v>0</v>
      </c>
      <c r="J19" s="17">
        <v>0</v>
      </c>
      <c r="K19" s="17">
        <v>119</v>
      </c>
      <c r="L19" s="17">
        <v>5304</v>
      </c>
      <c r="M19" s="17">
        <v>36</v>
      </c>
      <c r="N19" s="20" t="s">
        <v>1389</v>
      </c>
    </row>
    <row r="20" spans="2:14" x14ac:dyDescent="0.2">
      <c r="B20" s="16">
        <v>4013</v>
      </c>
      <c r="C20" s="16" t="s">
        <v>940</v>
      </c>
      <c r="D20" s="17">
        <v>21685</v>
      </c>
      <c r="E20" s="17">
        <v>16089</v>
      </c>
      <c r="F20" s="17">
        <v>5596</v>
      </c>
      <c r="G20" s="17">
        <v>24913</v>
      </c>
      <c r="H20" s="17">
        <v>2</v>
      </c>
      <c r="I20" s="17">
        <v>1</v>
      </c>
      <c r="J20" s="17">
        <v>6</v>
      </c>
      <c r="K20" s="17">
        <v>16</v>
      </c>
      <c r="L20" s="17">
        <v>2111</v>
      </c>
      <c r="M20" s="17">
        <v>20</v>
      </c>
      <c r="N20" s="20" t="s">
        <v>867</v>
      </c>
    </row>
    <row r="21" spans="2:14" x14ac:dyDescent="0.2">
      <c r="B21" s="32">
        <v>4059</v>
      </c>
      <c r="C21" s="32" t="s">
        <v>941</v>
      </c>
      <c r="D21" s="36">
        <v>856306</v>
      </c>
      <c r="E21" s="36">
        <v>182389</v>
      </c>
      <c r="F21" s="36">
        <v>673917</v>
      </c>
      <c r="G21" s="36">
        <v>658182</v>
      </c>
      <c r="H21" s="36">
        <v>146</v>
      </c>
      <c r="I21" s="36">
        <v>48</v>
      </c>
      <c r="J21" s="36">
        <v>828</v>
      </c>
      <c r="K21" s="36">
        <v>848</v>
      </c>
      <c r="L21" s="36">
        <v>72370</v>
      </c>
      <c r="M21" s="36">
        <v>826</v>
      </c>
      <c r="N21" s="37" t="s">
        <v>1154</v>
      </c>
    </row>
    <row r="22" spans="2:14" x14ac:dyDescent="0.2">
      <c r="B22" s="16">
        <v>4021</v>
      </c>
      <c r="C22" s="16" t="s">
        <v>278</v>
      </c>
      <c r="D22" s="17">
        <v>228229</v>
      </c>
      <c r="E22" s="17">
        <v>40888</v>
      </c>
      <c r="F22" s="17">
        <v>187341</v>
      </c>
      <c r="G22" s="17">
        <v>210493</v>
      </c>
      <c r="H22" s="17">
        <v>14</v>
      </c>
      <c r="I22" s="17">
        <v>1</v>
      </c>
      <c r="J22" s="17">
        <v>143</v>
      </c>
      <c r="K22" s="17">
        <v>197</v>
      </c>
      <c r="L22" s="17">
        <v>12713</v>
      </c>
      <c r="M22" s="17">
        <v>120</v>
      </c>
      <c r="N22" s="20" t="s">
        <v>1151</v>
      </c>
    </row>
    <row r="23" spans="2:14" x14ac:dyDescent="0.2">
      <c r="B23" s="16">
        <v>4022</v>
      </c>
      <c r="C23" s="16" t="s">
        <v>942</v>
      </c>
      <c r="D23" s="17">
        <v>1108</v>
      </c>
      <c r="E23" s="17">
        <v>287</v>
      </c>
      <c r="F23" s="17">
        <v>821</v>
      </c>
      <c r="G23" s="17">
        <v>1982</v>
      </c>
      <c r="H23" s="17">
        <v>0</v>
      </c>
      <c r="I23" s="17">
        <v>0</v>
      </c>
      <c r="J23" s="17">
        <v>0</v>
      </c>
      <c r="K23" s="17">
        <v>1</v>
      </c>
      <c r="L23" s="17">
        <v>784</v>
      </c>
      <c r="M23" s="17">
        <v>17</v>
      </c>
      <c r="N23" s="20" t="s">
        <v>641</v>
      </c>
    </row>
    <row r="24" spans="2:14" x14ac:dyDescent="0.2">
      <c r="B24" s="16">
        <v>4023</v>
      </c>
      <c r="C24" s="16" t="s">
        <v>943</v>
      </c>
      <c r="D24" s="17">
        <v>14160</v>
      </c>
      <c r="E24" s="17">
        <v>2640</v>
      </c>
      <c r="F24" s="17">
        <v>11520</v>
      </c>
      <c r="G24" s="17">
        <v>8575</v>
      </c>
      <c r="H24" s="17">
        <v>8</v>
      </c>
      <c r="I24" s="17">
        <v>7</v>
      </c>
      <c r="J24" s="17">
        <v>16</v>
      </c>
      <c r="K24" s="17">
        <v>-2</v>
      </c>
      <c r="L24" s="17">
        <v>1367</v>
      </c>
      <c r="M24" s="17">
        <v>17</v>
      </c>
      <c r="N24" s="20" t="s">
        <v>725</v>
      </c>
    </row>
    <row r="25" spans="2:14" x14ac:dyDescent="0.2">
      <c r="B25" s="16">
        <v>4024</v>
      </c>
      <c r="C25" s="16" t="s">
        <v>944</v>
      </c>
      <c r="D25" s="17">
        <v>8451</v>
      </c>
      <c r="E25" s="17">
        <v>1993</v>
      </c>
      <c r="F25" s="17">
        <v>6458</v>
      </c>
      <c r="G25" s="17">
        <v>1553</v>
      </c>
      <c r="H25" s="17">
        <v>0</v>
      </c>
      <c r="I25" s="17">
        <v>0</v>
      </c>
      <c r="J25" s="17">
        <v>0</v>
      </c>
      <c r="K25" s="17">
        <v>8</v>
      </c>
      <c r="L25" s="17">
        <v>1376</v>
      </c>
      <c r="M25" s="17">
        <v>3</v>
      </c>
      <c r="N25" s="20" t="s">
        <v>803</v>
      </c>
    </row>
    <row r="26" spans="2:14" x14ac:dyDescent="0.2">
      <c r="B26" s="16">
        <v>4049</v>
      </c>
      <c r="C26" s="16" t="s">
        <v>945</v>
      </c>
      <c r="D26" s="17">
        <v>8983</v>
      </c>
      <c r="E26" s="17">
        <v>916</v>
      </c>
      <c r="F26" s="17">
        <v>8067</v>
      </c>
      <c r="G26" s="17">
        <v>7496</v>
      </c>
      <c r="H26" s="17">
        <v>1</v>
      </c>
      <c r="I26" s="17">
        <v>0</v>
      </c>
      <c r="J26" s="17">
        <v>5</v>
      </c>
      <c r="K26" s="17">
        <v>25</v>
      </c>
      <c r="L26" s="17">
        <v>2222</v>
      </c>
      <c r="M26" s="17">
        <v>23</v>
      </c>
      <c r="N26" s="20" t="s">
        <v>772</v>
      </c>
    </row>
    <row r="27" spans="2:14" x14ac:dyDescent="0.2">
      <c r="B27" s="16">
        <v>4026</v>
      </c>
      <c r="C27" s="16" t="s">
        <v>946</v>
      </c>
      <c r="D27" s="17">
        <v>39483</v>
      </c>
      <c r="E27" s="17">
        <v>15040</v>
      </c>
      <c r="F27" s="17">
        <v>24443</v>
      </c>
      <c r="G27" s="17">
        <v>28096</v>
      </c>
      <c r="H27" s="17">
        <v>5</v>
      </c>
      <c r="I27" s="17">
        <v>5</v>
      </c>
      <c r="J27" s="17">
        <v>5</v>
      </c>
      <c r="K27" s="17">
        <v>23</v>
      </c>
      <c r="L27" s="17">
        <v>1865</v>
      </c>
      <c r="M27" s="17">
        <v>10</v>
      </c>
      <c r="N27" s="20" t="s">
        <v>1390</v>
      </c>
    </row>
    <row r="28" spans="2:14" x14ac:dyDescent="0.2">
      <c r="B28" s="16">
        <v>4027</v>
      </c>
      <c r="C28" s="16" t="s">
        <v>947</v>
      </c>
      <c r="D28" s="17">
        <v>25925</v>
      </c>
      <c r="E28" s="17">
        <v>1052</v>
      </c>
      <c r="F28" s="17">
        <v>24873</v>
      </c>
      <c r="G28" s="17">
        <v>15393</v>
      </c>
      <c r="H28" s="17">
        <v>18</v>
      </c>
      <c r="I28" s="17">
        <v>1</v>
      </c>
      <c r="J28" s="17">
        <v>126</v>
      </c>
      <c r="K28" s="17">
        <v>56</v>
      </c>
      <c r="L28" s="17">
        <v>2870</v>
      </c>
      <c r="M28" s="17">
        <v>60</v>
      </c>
      <c r="N28" s="20" t="s">
        <v>648</v>
      </c>
    </row>
    <row r="29" spans="2:14" x14ac:dyDescent="0.2">
      <c r="B29" s="16">
        <v>4028</v>
      </c>
      <c r="C29" s="16" t="s">
        <v>948</v>
      </c>
      <c r="D29" s="17">
        <v>479</v>
      </c>
      <c r="E29" s="17">
        <v>316</v>
      </c>
      <c r="F29" s="17">
        <v>163</v>
      </c>
      <c r="G29" s="17">
        <v>212</v>
      </c>
      <c r="H29" s="17">
        <v>0</v>
      </c>
      <c r="I29" s="17">
        <v>0</v>
      </c>
      <c r="J29" s="17">
        <v>0</v>
      </c>
      <c r="K29" s="17">
        <v>0</v>
      </c>
      <c r="L29" s="17">
        <v>475</v>
      </c>
      <c r="M29" s="17">
        <v>3</v>
      </c>
      <c r="N29" s="20" t="s">
        <v>724</v>
      </c>
    </row>
    <row r="30" spans="2:14" x14ac:dyDescent="0.2">
      <c r="B30" s="16">
        <v>4029</v>
      </c>
      <c r="C30" s="16" t="s">
        <v>949</v>
      </c>
      <c r="D30" s="17">
        <v>16373</v>
      </c>
      <c r="E30" s="17">
        <v>4078</v>
      </c>
      <c r="F30" s="17">
        <v>12295</v>
      </c>
      <c r="G30" s="17">
        <v>27627</v>
      </c>
      <c r="H30" s="17">
        <v>7</v>
      </c>
      <c r="I30" s="17">
        <v>4</v>
      </c>
      <c r="J30" s="17">
        <v>16</v>
      </c>
      <c r="K30" s="17">
        <v>88</v>
      </c>
      <c r="L30" s="17">
        <v>2759</v>
      </c>
      <c r="M30" s="17">
        <v>27</v>
      </c>
      <c r="N30" s="20" t="s">
        <v>913</v>
      </c>
    </row>
    <row r="31" spans="2:14" x14ac:dyDescent="0.2">
      <c r="B31" s="16">
        <v>4030</v>
      </c>
      <c r="C31" s="16" t="s">
        <v>950</v>
      </c>
      <c r="D31" s="17">
        <v>20083</v>
      </c>
      <c r="E31" s="17">
        <v>1971</v>
      </c>
      <c r="F31" s="17">
        <v>18112</v>
      </c>
      <c r="G31" s="17">
        <v>19395</v>
      </c>
      <c r="H31" s="17">
        <v>0</v>
      </c>
      <c r="I31" s="17">
        <v>0</v>
      </c>
      <c r="J31" s="17">
        <v>0</v>
      </c>
      <c r="K31" s="17">
        <v>90</v>
      </c>
      <c r="L31" s="17">
        <v>970</v>
      </c>
      <c r="M31" s="17">
        <v>7</v>
      </c>
      <c r="N31" s="20" t="s">
        <v>898</v>
      </c>
    </row>
    <row r="32" spans="2:14" x14ac:dyDescent="0.2">
      <c r="B32" s="16">
        <v>4031</v>
      </c>
      <c r="C32" s="16" t="s">
        <v>951</v>
      </c>
      <c r="D32" s="17">
        <v>2347</v>
      </c>
      <c r="E32" s="17">
        <v>587</v>
      </c>
      <c r="F32" s="17">
        <v>1760</v>
      </c>
      <c r="G32" s="17">
        <v>3001</v>
      </c>
      <c r="H32" s="17">
        <v>2</v>
      </c>
      <c r="I32" s="17">
        <v>0</v>
      </c>
      <c r="J32" s="17">
        <v>14</v>
      </c>
      <c r="K32" s="17">
        <v>-2</v>
      </c>
      <c r="L32" s="17">
        <v>860</v>
      </c>
      <c r="M32" s="17">
        <v>36</v>
      </c>
      <c r="N32" s="20" t="s">
        <v>1391</v>
      </c>
    </row>
    <row r="33" spans="2:14" x14ac:dyDescent="0.2">
      <c r="B33" s="16">
        <v>4032</v>
      </c>
      <c r="C33" s="16" t="s">
        <v>952</v>
      </c>
      <c r="D33" s="17">
        <v>10538</v>
      </c>
      <c r="E33" s="17">
        <v>1130</v>
      </c>
      <c r="F33" s="17">
        <v>9408</v>
      </c>
      <c r="G33" s="17">
        <v>7309</v>
      </c>
      <c r="H33" s="17">
        <v>1</v>
      </c>
      <c r="I33" s="17">
        <v>1</v>
      </c>
      <c r="J33" s="17">
        <v>1</v>
      </c>
      <c r="K33" s="17">
        <v>4</v>
      </c>
      <c r="L33" s="17">
        <v>945</v>
      </c>
      <c r="M33" s="17">
        <v>3</v>
      </c>
      <c r="N33" s="20" t="s">
        <v>887</v>
      </c>
    </row>
    <row r="34" spans="2:14" x14ac:dyDescent="0.2">
      <c r="B34" s="16">
        <v>4033</v>
      </c>
      <c r="C34" s="16" t="s">
        <v>953</v>
      </c>
      <c r="D34" s="17">
        <v>52856</v>
      </c>
      <c r="E34" s="17">
        <v>33605</v>
      </c>
      <c r="F34" s="17">
        <v>19251</v>
      </c>
      <c r="G34" s="17">
        <v>33799</v>
      </c>
      <c r="H34" s="17">
        <v>6</v>
      </c>
      <c r="I34" s="17">
        <v>2</v>
      </c>
      <c r="J34" s="17">
        <v>47</v>
      </c>
      <c r="K34" s="17">
        <v>63</v>
      </c>
      <c r="L34" s="17">
        <v>2842</v>
      </c>
      <c r="M34" s="17">
        <v>17</v>
      </c>
      <c r="N34" s="20" t="s">
        <v>894</v>
      </c>
    </row>
    <row r="35" spans="2:14" x14ac:dyDescent="0.2">
      <c r="B35" s="16">
        <v>4034</v>
      </c>
      <c r="C35" s="16" t="s">
        <v>954</v>
      </c>
      <c r="D35" s="17">
        <v>11563</v>
      </c>
      <c r="E35" s="17">
        <v>5263</v>
      </c>
      <c r="F35" s="17">
        <v>6300</v>
      </c>
      <c r="G35" s="17">
        <v>12838</v>
      </c>
      <c r="H35" s="17">
        <v>0</v>
      </c>
      <c r="I35" s="17">
        <v>0</v>
      </c>
      <c r="J35" s="17">
        <v>0</v>
      </c>
      <c r="K35" s="17">
        <v>20</v>
      </c>
      <c r="L35" s="17">
        <v>4236</v>
      </c>
      <c r="M35" s="17">
        <v>171</v>
      </c>
      <c r="N35" s="20" t="s">
        <v>1392</v>
      </c>
    </row>
    <row r="36" spans="2:14" x14ac:dyDescent="0.2">
      <c r="B36" s="16">
        <v>4035</v>
      </c>
      <c r="C36" s="16" t="s">
        <v>955</v>
      </c>
      <c r="D36" s="17">
        <v>28306</v>
      </c>
      <c r="E36" s="17">
        <v>2514</v>
      </c>
      <c r="F36" s="17">
        <v>25792</v>
      </c>
      <c r="G36" s="17">
        <v>20420</v>
      </c>
      <c r="H36" s="17">
        <v>6</v>
      </c>
      <c r="I36" s="17">
        <v>0</v>
      </c>
      <c r="J36" s="17">
        <v>69</v>
      </c>
      <c r="K36" s="17">
        <v>58</v>
      </c>
      <c r="L36" s="17">
        <v>2201</v>
      </c>
      <c r="M36" s="17">
        <v>41</v>
      </c>
      <c r="N36" s="20" t="s">
        <v>1387</v>
      </c>
    </row>
    <row r="37" spans="2:14" x14ac:dyDescent="0.2">
      <c r="B37" s="16">
        <v>4037</v>
      </c>
      <c r="C37" s="16" t="s">
        <v>956</v>
      </c>
      <c r="D37" s="17">
        <v>34922</v>
      </c>
      <c r="E37" s="17">
        <v>13790</v>
      </c>
      <c r="F37" s="17">
        <v>21132</v>
      </c>
      <c r="G37" s="17">
        <v>8640</v>
      </c>
      <c r="H37" s="17">
        <v>15</v>
      </c>
      <c r="I37" s="17">
        <v>11</v>
      </c>
      <c r="J37" s="17">
        <v>33</v>
      </c>
      <c r="K37" s="17">
        <v>9</v>
      </c>
      <c r="L37" s="17">
        <v>1994</v>
      </c>
      <c r="M37" s="17">
        <v>46</v>
      </c>
      <c r="N37" s="20" t="s">
        <v>774</v>
      </c>
    </row>
    <row r="38" spans="2:14" x14ac:dyDescent="0.2">
      <c r="B38" s="16">
        <v>4038</v>
      </c>
      <c r="C38" s="16" t="s">
        <v>957</v>
      </c>
      <c r="D38" s="17">
        <v>33601</v>
      </c>
      <c r="E38" s="17">
        <v>5827</v>
      </c>
      <c r="F38" s="17">
        <v>27774</v>
      </c>
      <c r="G38" s="17">
        <v>23991</v>
      </c>
      <c r="H38" s="17">
        <v>3</v>
      </c>
      <c r="I38" s="17">
        <v>1</v>
      </c>
      <c r="J38" s="17">
        <v>6</v>
      </c>
      <c r="K38" s="17">
        <v>30</v>
      </c>
      <c r="L38" s="17">
        <v>4184</v>
      </c>
      <c r="M38" s="17">
        <v>56</v>
      </c>
      <c r="N38" s="20" t="s">
        <v>883</v>
      </c>
    </row>
    <row r="39" spans="2:14" x14ac:dyDescent="0.2">
      <c r="B39" s="16">
        <v>4039</v>
      </c>
      <c r="C39" s="16" t="s">
        <v>958</v>
      </c>
      <c r="D39" s="17">
        <v>10797</v>
      </c>
      <c r="E39" s="17">
        <v>1517</v>
      </c>
      <c r="F39" s="17">
        <v>9280</v>
      </c>
      <c r="G39" s="17">
        <v>5119</v>
      </c>
      <c r="H39" s="17">
        <v>6</v>
      </c>
      <c r="I39" s="17">
        <v>3</v>
      </c>
      <c r="J39" s="17">
        <v>10</v>
      </c>
      <c r="K39" s="17">
        <v>11</v>
      </c>
      <c r="L39" s="17">
        <v>929</v>
      </c>
      <c r="M39" s="17">
        <v>6</v>
      </c>
      <c r="N39" s="20" t="s">
        <v>712</v>
      </c>
    </row>
    <row r="40" spans="2:14" x14ac:dyDescent="0.2">
      <c r="B40" s="16">
        <v>4040</v>
      </c>
      <c r="C40" s="16" t="s">
        <v>959</v>
      </c>
      <c r="D40" s="17">
        <v>109554</v>
      </c>
      <c r="E40" s="17">
        <v>17549</v>
      </c>
      <c r="F40" s="17">
        <v>92005</v>
      </c>
      <c r="G40" s="17">
        <v>91893</v>
      </c>
      <c r="H40" s="17">
        <v>1</v>
      </c>
      <c r="I40" s="17">
        <v>0</v>
      </c>
      <c r="J40" s="17">
        <v>2</v>
      </c>
      <c r="K40" s="17">
        <v>-4</v>
      </c>
      <c r="L40" s="17">
        <v>5352</v>
      </c>
      <c r="M40" s="17">
        <v>17</v>
      </c>
      <c r="N40" s="20" t="s">
        <v>887</v>
      </c>
    </row>
    <row r="41" spans="2:14" x14ac:dyDescent="0.2">
      <c r="B41" s="16">
        <v>4041</v>
      </c>
      <c r="C41" s="16" t="s">
        <v>960</v>
      </c>
      <c r="D41" s="17">
        <v>5287</v>
      </c>
      <c r="E41" s="17">
        <v>463</v>
      </c>
      <c r="F41" s="17">
        <v>4824</v>
      </c>
      <c r="G41" s="17">
        <v>4834</v>
      </c>
      <c r="H41" s="17">
        <v>0</v>
      </c>
      <c r="I41" s="17">
        <v>0</v>
      </c>
      <c r="J41" s="17">
        <v>0</v>
      </c>
      <c r="K41" s="17">
        <v>15</v>
      </c>
      <c r="L41" s="17">
        <v>1088</v>
      </c>
      <c r="M41" s="17">
        <v>2</v>
      </c>
      <c r="N41" s="20" t="s">
        <v>1393</v>
      </c>
    </row>
    <row r="42" spans="2:14" x14ac:dyDescent="0.2">
      <c r="B42" s="16">
        <v>4044</v>
      </c>
      <c r="C42" s="16" t="s">
        <v>962</v>
      </c>
      <c r="D42" s="17">
        <v>42835</v>
      </c>
      <c r="E42" s="17">
        <v>13008</v>
      </c>
      <c r="F42" s="17">
        <v>29827</v>
      </c>
      <c r="G42" s="17">
        <v>35201</v>
      </c>
      <c r="H42" s="17">
        <v>7</v>
      </c>
      <c r="I42" s="17">
        <v>2</v>
      </c>
      <c r="J42" s="17">
        <v>33</v>
      </c>
      <c r="K42" s="17">
        <v>27</v>
      </c>
      <c r="L42" s="17">
        <v>3480</v>
      </c>
      <c r="M42" s="17">
        <v>43</v>
      </c>
      <c r="N42" s="20" t="s">
        <v>725</v>
      </c>
    </row>
    <row r="43" spans="2:14" x14ac:dyDescent="0.2">
      <c r="B43" s="16">
        <v>4045</v>
      </c>
      <c r="C43" s="16" t="s">
        <v>963</v>
      </c>
      <c r="D43" s="17">
        <v>66229</v>
      </c>
      <c r="E43" s="17">
        <v>11990</v>
      </c>
      <c r="F43" s="17">
        <v>54239</v>
      </c>
      <c r="G43" s="17">
        <v>71726</v>
      </c>
      <c r="H43" s="17">
        <v>15</v>
      </c>
      <c r="I43" s="17">
        <v>5</v>
      </c>
      <c r="J43" s="17">
        <v>103</v>
      </c>
      <c r="K43" s="17">
        <v>98</v>
      </c>
      <c r="L43" s="17">
        <v>10757</v>
      </c>
      <c r="M43" s="17">
        <v>25</v>
      </c>
      <c r="N43" s="20" t="s">
        <v>767</v>
      </c>
    </row>
    <row r="44" spans="2:14" x14ac:dyDescent="0.2">
      <c r="B44" s="16">
        <v>4046</v>
      </c>
      <c r="C44" s="16" t="s">
        <v>964</v>
      </c>
      <c r="D44" s="17">
        <v>8508</v>
      </c>
      <c r="E44" s="17">
        <v>545</v>
      </c>
      <c r="F44" s="17">
        <v>7963</v>
      </c>
      <c r="G44" s="17">
        <v>2229</v>
      </c>
      <c r="H44" s="17">
        <v>2</v>
      </c>
      <c r="I44" s="17">
        <v>2</v>
      </c>
      <c r="J44" s="17">
        <v>2</v>
      </c>
      <c r="K44" s="17">
        <v>3</v>
      </c>
      <c r="L44" s="17">
        <v>810</v>
      </c>
      <c r="M44" s="17">
        <v>4</v>
      </c>
      <c r="N44" s="20" t="s">
        <v>891</v>
      </c>
    </row>
    <row r="45" spans="2:14" x14ac:dyDescent="0.2">
      <c r="B45" s="16">
        <v>4047</v>
      </c>
      <c r="C45" s="16" t="s">
        <v>965</v>
      </c>
      <c r="D45" s="17">
        <v>18514</v>
      </c>
      <c r="E45" s="17">
        <v>3513</v>
      </c>
      <c r="F45" s="17">
        <v>15001</v>
      </c>
      <c r="G45" s="17">
        <v>5018</v>
      </c>
      <c r="H45" s="17">
        <v>11</v>
      </c>
      <c r="I45" s="17">
        <v>1</v>
      </c>
      <c r="J45" s="17">
        <v>75</v>
      </c>
      <c r="K45" s="17">
        <v>6</v>
      </c>
      <c r="L45" s="17">
        <v>2268</v>
      </c>
      <c r="M45" s="17">
        <v>62</v>
      </c>
      <c r="N45" s="20" t="s">
        <v>1394</v>
      </c>
    </row>
    <row r="46" spans="2:14" x14ac:dyDescent="0.2">
      <c r="B46" s="16">
        <v>4048</v>
      </c>
      <c r="C46" s="16" t="s">
        <v>966</v>
      </c>
      <c r="D46" s="17">
        <v>57175</v>
      </c>
      <c r="E46" s="17">
        <v>1907</v>
      </c>
      <c r="F46" s="17">
        <v>55268</v>
      </c>
      <c r="G46" s="17">
        <v>11342</v>
      </c>
      <c r="H46" s="17">
        <v>18</v>
      </c>
      <c r="I46" s="17">
        <v>2</v>
      </c>
      <c r="J46" s="17">
        <v>122</v>
      </c>
      <c r="K46" s="17">
        <v>24</v>
      </c>
      <c r="L46" s="17">
        <v>3023</v>
      </c>
      <c r="M46" s="17">
        <v>10</v>
      </c>
      <c r="N46" s="20" t="s">
        <v>889</v>
      </c>
    </row>
    <row r="47" spans="2:14" x14ac:dyDescent="0.2">
      <c r="B47" s="32">
        <v>4089</v>
      </c>
      <c r="C47" s="32" t="s">
        <v>967</v>
      </c>
      <c r="D47" s="36">
        <v>479233</v>
      </c>
      <c r="E47" s="36">
        <v>104825</v>
      </c>
      <c r="F47" s="36">
        <v>374408</v>
      </c>
      <c r="G47" s="36">
        <v>378717</v>
      </c>
      <c r="H47" s="36">
        <v>110</v>
      </c>
      <c r="I47" s="36">
        <v>52</v>
      </c>
      <c r="J47" s="36">
        <v>580</v>
      </c>
      <c r="K47" s="36">
        <v>391</v>
      </c>
      <c r="L47" s="36">
        <v>38143</v>
      </c>
      <c r="M47" s="36">
        <v>406</v>
      </c>
      <c r="N47" s="37" t="s">
        <v>878</v>
      </c>
    </row>
    <row r="48" spans="2:14" x14ac:dyDescent="0.2">
      <c r="B48" s="16">
        <v>4061</v>
      </c>
      <c r="C48" s="16" t="s">
        <v>968</v>
      </c>
      <c r="D48" s="17">
        <v>13852</v>
      </c>
      <c r="E48" s="17">
        <v>1090</v>
      </c>
      <c r="F48" s="17">
        <v>12762</v>
      </c>
      <c r="G48" s="17">
        <v>16945</v>
      </c>
      <c r="H48" s="17">
        <v>5</v>
      </c>
      <c r="I48" s="17">
        <v>3</v>
      </c>
      <c r="J48" s="17">
        <v>11</v>
      </c>
      <c r="K48" s="17">
        <v>7</v>
      </c>
      <c r="L48" s="17">
        <v>816</v>
      </c>
      <c r="M48" s="17">
        <v>21</v>
      </c>
      <c r="N48" s="20" t="s">
        <v>789</v>
      </c>
    </row>
    <row r="49" spans="2:14" x14ac:dyDescent="0.2">
      <c r="B49" s="16">
        <v>4062</v>
      </c>
      <c r="C49" s="16" t="s">
        <v>969</v>
      </c>
      <c r="D49" s="17">
        <v>11797</v>
      </c>
      <c r="E49" s="17">
        <v>1464</v>
      </c>
      <c r="F49" s="17">
        <v>10333</v>
      </c>
      <c r="G49" s="17">
        <v>8933</v>
      </c>
      <c r="H49" s="17">
        <v>5</v>
      </c>
      <c r="I49" s="17">
        <v>2</v>
      </c>
      <c r="J49" s="17">
        <v>15</v>
      </c>
      <c r="K49" s="17">
        <v>7</v>
      </c>
      <c r="L49" s="17">
        <v>2293</v>
      </c>
      <c r="M49" s="17">
        <v>13</v>
      </c>
      <c r="N49" s="20" t="s">
        <v>868</v>
      </c>
    </row>
    <row r="50" spans="2:14" x14ac:dyDescent="0.2">
      <c r="B50" s="16">
        <v>4063</v>
      </c>
      <c r="C50" s="16" t="s">
        <v>970</v>
      </c>
      <c r="D50" s="17">
        <v>51393</v>
      </c>
      <c r="E50" s="17">
        <v>15566</v>
      </c>
      <c r="F50" s="17">
        <v>35827</v>
      </c>
      <c r="G50" s="17">
        <v>28028</v>
      </c>
      <c r="H50" s="17">
        <v>10</v>
      </c>
      <c r="I50" s="17">
        <v>7</v>
      </c>
      <c r="J50" s="17">
        <v>58</v>
      </c>
      <c r="K50" s="17">
        <v>0</v>
      </c>
      <c r="L50" s="17">
        <v>4394</v>
      </c>
      <c r="M50" s="17">
        <v>29</v>
      </c>
      <c r="N50" s="20" t="s">
        <v>715</v>
      </c>
    </row>
    <row r="51" spans="2:14" x14ac:dyDescent="0.2">
      <c r="B51" s="16">
        <v>4064</v>
      </c>
      <c r="C51" s="16" t="s">
        <v>971</v>
      </c>
      <c r="D51" s="17">
        <v>2425</v>
      </c>
      <c r="E51" s="17">
        <v>82</v>
      </c>
      <c r="F51" s="17">
        <v>2343</v>
      </c>
      <c r="G51" s="17">
        <v>2289</v>
      </c>
      <c r="H51" s="17">
        <v>0</v>
      </c>
      <c r="I51" s="17">
        <v>0</v>
      </c>
      <c r="J51" s="17">
        <v>0</v>
      </c>
      <c r="K51" s="17">
        <v>7</v>
      </c>
      <c r="L51" s="17">
        <v>487</v>
      </c>
      <c r="M51" s="17">
        <v>10</v>
      </c>
      <c r="N51" s="20" t="s">
        <v>1395</v>
      </c>
    </row>
    <row r="52" spans="2:14" x14ac:dyDescent="0.2">
      <c r="B52" s="16">
        <v>4065</v>
      </c>
      <c r="C52" s="16" t="s">
        <v>972</v>
      </c>
      <c r="D52" s="17">
        <v>46454</v>
      </c>
      <c r="E52" s="17">
        <v>1185</v>
      </c>
      <c r="F52" s="17">
        <v>45269</v>
      </c>
      <c r="G52" s="17">
        <v>38350</v>
      </c>
      <c r="H52" s="17">
        <v>3</v>
      </c>
      <c r="I52" s="17">
        <v>0</v>
      </c>
      <c r="J52" s="17">
        <v>15</v>
      </c>
      <c r="K52" s="17">
        <v>-2</v>
      </c>
      <c r="L52" s="17">
        <v>1886</v>
      </c>
      <c r="M52" s="17">
        <v>18</v>
      </c>
      <c r="N52" s="20" t="s">
        <v>867</v>
      </c>
    </row>
    <row r="53" spans="2:14" x14ac:dyDescent="0.2">
      <c r="B53" s="16">
        <v>4066</v>
      </c>
      <c r="C53" s="16" t="s">
        <v>973</v>
      </c>
      <c r="D53" s="17">
        <v>3030</v>
      </c>
      <c r="E53" s="17">
        <v>3030</v>
      </c>
      <c r="F53" s="17">
        <v>0</v>
      </c>
      <c r="G53" s="17">
        <v>863</v>
      </c>
      <c r="H53" s="17">
        <v>0</v>
      </c>
      <c r="I53" s="17">
        <v>0</v>
      </c>
      <c r="J53" s="17">
        <v>0</v>
      </c>
      <c r="K53" s="17">
        <v>0</v>
      </c>
      <c r="L53" s="17">
        <v>457</v>
      </c>
      <c r="M53" s="17">
        <v>9</v>
      </c>
      <c r="N53" s="20" t="s">
        <v>1148</v>
      </c>
    </row>
    <row r="54" spans="2:14" x14ac:dyDescent="0.2">
      <c r="B54" s="16">
        <v>4067</v>
      </c>
      <c r="C54" s="16" t="s">
        <v>974</v>
      </c>
      <c r="D54" s="17">
        <v>5181</v>
      </c>
      <c r="E54" s="17">
        <v>3201</v>
      </c>
      <c r="F54" s="17">
        <v>1980</v>
      </c>
      <c r="G54" s="17">
        <v>5430</v>
      </c>
      <c r="H54" s="17">
        <v>0</v>
      </c>
      <c r="I54" s="17">
        <v>0</v>
      </c>
      <c r="J54" s="17">
        <v>0</v>
      </c>
      <c r="K54" s="17">
        <v>0</v>
      </c>
      <c r="L54" s="17">
        <v>761</v>
      </c>
      <c r="M54" s="17">
        <v>0</v>
      </c>
      <c r="N54" s="20" t="s">
        <v>1145</v>
      </c>
    </row>
    <row r="55" spans="2:14" x14ac:dyDescent="0.2">
      <c r="B55" s="16">
        <v>4068</v>
      </c>
      <c r="C55" s="16" t="s">
        <v>975</v>
      </c>
      <c r="D55" s="17">
        <v>20001</v>
      </c>
      <c r="E55" s="17">
        <v>3262</v>
      </c>
      <c r="F55" s="17">
        <v>16739</v>
      </c>
      <c r="G55" s="17">
        <v>20101</v>
      </c>
      <c r="H55" s="17">
        <v>6</v>
      </c>
      <c r="I55" s="17">
        <v>4</v>
      </c>
      <c r="J55" s="17">
        <v>19</v>
      </c>
      <c r="K55" s="17">
        <v>18</v>
      </c>
      <c r="L55" s="17">
        <v>1180</v>
      </c>
      <c r="M55" s="17">
        <v>7</v>
      </c>
      <c r="N55" s="20" t="s">
        <v>798</v>
      </c>
    </row>
    <row r="56" spans="2:14" x14ac:dyDescent="0.2">
      <c r="B56" s="16">
        <v>4084</v>
      </c>
      <c r="C56" s="16" t="s">
        <v>976</v>
      </c>
      <c r="D56" s="17">
        <v>9668</v>
      </c>
      <c r="E56" s="17">
        <v>68</v>
      </c>
      <c r="F56" s="17">
        <v>9600</v>
      </c>
      <c r="G56" s="17">
        <v>3908</v>
      </c>
      <c r="H56" s="17">
        <v>6</v>
      </c>
      <c r="I56" s="17">
        <v>0</v>
      </c>
      <c r="J56" s="17">
        <v>20</v>
      </c>
      <c r="K56" s="17">
        <v>1</v>
      </c>
      <c r="L56" s="17">
        <v>301</v>
      </c>
      <c r="M56" s="17">
        <v>4</v>
      </c>
      <c r="N56" s="20" t="s">
        <v>1396</v>
      </c>
    </row>
    <row r="57" spans="2:14" x14ac:dyDescent="0.2">
      <c r="B57" s="16">
        <v>4071</v>
      </c>
      <c r="C57" s="16" t="s">
        <v>977</v>
      </c>
      <c r="D57" s="17">
        <v>12996</v>
      </c>
      <c r="E57" s="17">
        <v>1491</v>
      </c>
      <c r="F57" s="17">
        <v>11505</v>
      </c>
      <c r="G57" s="17">
        <v>12459</v>
      </c>
      <c r="H57" s="17">
        <v>1</v>
      </c>
      <c r="I57" s="17">
        <v>0</v>
      </c>
      <c r="J57" s="17">
        <v>6</v>
      </c>
      <c r="K57" s="17">
        <v>4</v>
      </c>
      <c r="L57" s="17">
        <v>1009</v>
      </c>
      <c r="M57" s="17">
        <v>7</v>
      </c>
      <c r="N57" s="20" t="s">
        <v>825</v>
      </c>
    </row>
    <row r="58" spans="2:14" x14ac:dyDescent="0.2">
      <c r="B58" s="16">
        <v>4072</v>
      </c>
      <c r="C58" s="16" t="s">
        <v>978</v>
      </c>
      <c r="D58" s="17">
        <v>16777</v>
      </c>
      <c r="E58" s="17">
        <v>2668</v>
      </c>
      <c r="F58" s="17">
        <v>14109</v>
      </c>
      <c r="G58" s="17">
        <v>4163</v>
      </c>
      <c r="H58" s="17">
        <v>1</v>
      </c>
      <c r="I58" s="17">
        <v>0</v>
      </c>
      <c r="J58" s="17">
        <v>3</v>
      </c>
      <c r="K58" s="17">
        <v>6</v>
      </c>
      <c r="L58" s="17">
        <v>1373</v>
      </c>
      <c r="M58" s="17">
        <v>8</v>
      </c>
      <c r="N58" s="20" t="s">
        <v>760</v>
      </c>
    </row>
    <row r="59" spans="2:14" x14ac:dyDescent="0.2">
      <c r="B59" s="16">
        <v>4073</v>
      </c>
      <c r="C59" s="16" t="s">
        <v>979</v>
      </c>
      <c r="D59" s="17">
        <v>10334</v>
      </c>
      <c r="E59" s="17">
        <v>579</v>
      </c>
      <c r="F59" s="17">
        <v>9755</v>
      </c>
      <c r="G59" s="17">
        <v>11166</v>
      </c>
      <c r="H59" s="17">
        <v>3</v>
      </c>
      <c r="I59" s="17">
        <v>3</v>
      </c>
      <c r="J59" s="17">
        <v>3</v>
      </c>
      <c r="K59" s="17">
        <v>33</v>
      </c>
      <c r="L59" s="17">
        <v>1039</v>
      </c>
      <c r="M59" s="17">
        <v>5</v>
      </c>
      <c r="N59" s="20" t="s">
        <v>865</v>
      </c>
    </row>
    <row r="60" spans="2:14" x14ac:dyDescent="0.2">
      <c r="B60" s="16">
        <v>4074</v>
      </c>
      <c r="C60" s="16" t="s">
        <v>980</v>
      </c>
      <c r="D60" s="17">
        <v>5062</v>
      </c>
      <c r="E60" s="17">
        <v>550</v>
      </c>
      <c r="F60" s="17">
        <v>4512</v>
      </c>
      <c r="G60" s="17">
        <v>2509</v>
      </c>
      <c r="H60" s="17">
        <v>2</v>
      </c>
      <c r="I60" s="17">
        <v>0</v>
      </c>
      <c r="J60" s="17">
        <v>27</v>
      </c>
      <c r="K60" s="17">
        <v>-2</v>
      </c>
      <c r="L60" s="17">
        <v>1238</v>
      </c>
      <c r="M60" s="17">
        <v>8</v>
      </c>
      <c r="N60" s="20" t="s">
        <v>712</v>
      </c>
    </row>
    <row r="61" spans="2:14" x14ac:dyDescent="0.2">
      <c r="B61" s="16">
        <v>4075</v>
      </c>
      <c r="C61" s="16" t="s">
        <v>981</v>
      </c>
      <c r="D61" s="17">
        <v>4287</v>
      </c>
      <c r="E61" s="17">
        <v>452</v>
      </c>
      <c r="F61" s="17">
        <v>3835</v>
      </c>
      <c r="G61" s="17">
        <v>1410</v>
      </c>
      <c r="H61" s="17">
        <v>5</v>
      </c>
      <c r="I61" s="17">
        <v>4</v>
      </c>
      <c r="J61" s="17">
        <v>32</v>
      </c>
      <c r="K61" s="17">
        <v>-2</v>
      </c>
      <c r="L61" s="17">
        <v>2100</v>
      </c>
      <c r="M61" s="17">
        <v>9</v>
      </c>
      <c r="N61" s="20" t="s">
        <v>723</v>
      </c>
    </row>
    <row r="62" spans="2:14" x14ac:dyDescent="0.2">
      <c r="B62" s="16">
        <v>4076</v>
      </c>
      <c r="C62" s="16" t="s">
        <v>982</v>
      </c>
      <c r="D62" s="17">
        <v>11522</v>
      </c>
      <c r="E62" s="17">
        <v>963</v>
      </c>
      <c r="F62" s="17">
        <v>10559</v>
      </c>
      <c r="G62" s="17">
        <v>5048</v>
      </c>
      <c r="H62" s="17">
        <v>8</v>
      </c>
      <c r="I62" s="17">
        <v>4</v>
      </c>
      <c r="J62" s="17">
        <v>46</v>
      </c>
      <c r="K62" s="17">
        <v>12</v>
      </c>
      <c r="L62" s="17">
        <v>1431</v>
      </c>
      <c r="M62" s="17">
        <v>11</v>
      </c>
      <c r="N62" s="20" t="s">
        <v>903</v>
      </c>
    </row>
    <row r="63" spans="2:14" x14ac:dyDescent="0.2">
      <c r="B63" s="16">
        <v>4077</v>
      </c>
      <c r="C63" s="16" t="s">
        <v>983</v>
      </c>
      <c r="D63" s="17">
        <v>4800</v>
      </c>
      <c r="E63" s="17">
        <v>92</v>
      </c>
      <c r="F63" s="17">
        <v>4708</v>
      </c>
      <c r="G63" s="17">
        <v>462</v>
      </c>
      <c r="H63" s="17">
        <v>3</v>
      </c>
      <c r="I63" s="17">
        <v>1</v>
      </c>
      <c r="J63" s="17">
        <v>12</v>
      </c>
      <c r="K63" s="17">
        <v>4</v>
      </c>
      <c r="L63" s="17">
        <v>651</v>
      </c>
      <c r="M63" s="17">
        <v>1</v>
      </c>
      <c r="N63" s="20" t="s">
        <v>1397</v>
      </c>
    </row>
    <row r="64" spans="2:14" x14ac:dyDescent="0.2">
      <c r="B64" s="16">
        <v>4078</v>
      </c>
      <c r="C64" s="16" t="s">
        <v>984</v>
      </c>
      <c r="D64" s="17">
        <v>4750</v>
      </c>
      <c r="E64" s="17">
        <v>117</v>
      </c>
      <c r="F64" s="17">
        <v>4633</v>
      </c>
      <c r="G64" s="17">
        <v>3320</v>
      </c>
      <c r="H64" s="17">
        <v>0</v>
      </c>
      <c r="I64" s="17">
        <v>0</v>
      </c>
      <c r="J64" s="17">
        <v>0</v>
      </c>
      <c r="K64" s="17">
        <v>25</v>
      </c>
      <c r="L64" s="17">
        <v>252</v>
      </c>
      <c r="M64" s="17">
        <v>9</v>
      </c>
      <c r="N64" s="20" t="s">
        <v>1398</v>
      </c>
    </row>
    <row r="65" spans="2:14" x14ac:dyDescent="0.2">
      <c r="B65" s="16">
        <v>4079</v>
      </c>
      <c r="C65" s="16" t="s">
        <v>985</v>
      </c>
      <c r="D65" s="17">
        <v>9006</v>
      </c>
      <c r="E65" s="17">
        <v>2577</v>
      </c>
      <c r="F65" s="17">
        <v>6429</v>
      </c>
      <c r="G65" s="17">
        <v>16976</v>
      </c>
      <c r="H65" s="17">
        <v>2</v>
      </c>
      <c r="I65" s="17">
        <v>2</v>
      </c>
      <c r="J65" s="17">
        <v>2</v>
      </c>
      <c r="K65" s="17">
        <v>45</v>
      </c>
      <c r="L65" s="17">
        <v>766</v>
      </c>
      <c r="M65" s="17">
        <v>6</v>
      </c>
      <c r="N65" s="20" t="s">
        <v>1152</v>
      </c>
    </row>
    <row r="66" spans="2:14" x14ac:dyDescent="0.2">
      <c r="B66" s="16">
        <v>4080</v>
      </c>
      <c r="C66" s="16" t="s">
        <v>986</v>
      </c>
      <c r="D66" s="17">
        <v>86602</v>
      </c>
      <c r="E66" s="17">
        <v>38543</v>
      </c>
      <c r="F66" s="17">
        <v>48059</v>
      </c>
      <c r="G66" s="17">
        <v>76341</v>
      </c>
      <c r="H66" s="17">
        <v>12</v>
      </c>
      <c r="I66" s="17">
        <v>7</v>
      </c>
      <c r="J66" s="17">
        <v>65</v>
      </c>
      <c r="K66" s="17">
        <v>55</v>
      </c>
      <c r="L66" s="17">
        <v>3594</v>
      </c>
      <c r="M66" s="17">
        <v>33</v>
      </c>
      <c r="N66" s="20" t="s">
        <v>846</v>
      </c>
    </row>
    <row r="67" spans="2:14" x14ac:dyDescent="0.2">
      <c r="B67" s="16">
        <v>4081</v>
      </c>
      <c r="C67" s="16" t="s">
        <v>987</v>
      </c>
      <c r="D67" s="17">
        <v>16683</v>
      </c>
      <c r="E67" s="17">
        <v>3206</v>
      </c>
      <c r="F67" s="17">
        <v>13477</v>
      </c>
      <c r="G67" s="17">
        <v>11358</v>
      </c>
      <c r="H67" s="17">
        <v>4</v>
      </c>
      <c r="I67" s="17">
        <v>2</v>
      </c>
      <c r="J67" s="17">
        <v>16</v>
      </c>
      <c r="K67" s="17">
        <v>8</v>
      </c>
      <c r="L67" s="17">
        <v>1824</v>
      </c>
      <c r="M67" s="17">
        <v>16</v>
      </c>
      <c r="N67" s="20" t="s">
        <v>1150</v>
      </c>
    </row>
    <row r="68" spans="2:14" x14ac:dyDescent="0.2">
      <c r="B68" s="16">
        <v>4082</v>
      </c>
      <c r="C68" s="16" t="s">
        <v>988</v>
      </c>
      <c r="D68" s="17">
        <v>105605</v>
      </c>
      <c r="E68" s="17">
        <v>23036</v>
      </c>
      <c r="F68" s="17">
        <v>82569</v>
      </c>
      <c r="G68" s="17">
        <v>92417</v>
      </c>
      <c r="H68" s="17">
        <v>29</v>
      </c>
      <c r="I68" s="17">
        <v>13</v>
      </c>
      <c r="J68" s="17">
        <v>195</v>
      </c>
      <c r="K68" s="17">
        <v>77</v>
      </c>
      <c r="L68" s="17">
        <v>8059</v>
      </c>
      <c r="M68" s="17">
        <v>160</v>
      </c>
      <c r="N68" s="20" t="s">
        <v>710</v>
      </c>
    </row>
    <row r="69" spans="2:14" x14ac:dyDescent="0.2">
      <c r="B69" s="16">
        <v>4083</v>
      </c>
      <c r="C69" s="16" t="s">
        <v>989</v>
      </c>
      <c r="D69" s="17">
        <v>27008</v>
      </c>
      <c r="E69" s="17">
        <v>1603</v>
      </c>
      <c r="F69" s="17">
        <v>25405</v>
      </c>
      <c r="G69" s="17">
        <v>16241</v>
      </c>
      <c r="H69" s="17">
        <v>5</v>
      </c>
      <c r="I69" s="17">
        <v>0</v>
      </c>
      <c r="J69" s="17">
        <v>35</v>
      </c>
      <c r="K69" s="17">
        <v>88</v>
      </c>
      <c r="L69" s="17">
        <v>2232</v>
      </c>
      <c r="M69" s="17">
        <v>22</v>
      </c>
      <c r="N69" s="20" t="s">
        <v>884</v>
      </c>
    </row>
    <row r="70" spans="2:14" x14ac:dyDescent="0.2">
      <c r="B70" s="32">
        <v>4129</v>
      </c>
      <c r="C70" s="32" t="s">
        <v>990</v>
      </c>
      <c r="D70" s="36">
        <v>279294</v>
      </c>
      <c r="E70" s="36">
        <v>120812</v>
      </c>
      <c r="F70" s="36">
        <v>158482</v>
      </c>
      <c r="G70" s="36">
        <v>213296</v>
      </c>
      <c r="H70" s="36">
        <v>63</v>
      </c>
      <c r="I70" s="36">
        <v>43</v>
      </c>
      <c r="J70" s="36">
        <v>133</v>
      </c>
      <c r="K70" s="36">
        <v>286</v>
      </c>
      <c r="L70" s="36">
        <v>24918</v>
      </c>
      <c r="M70" s="36">
        <v>336</v>
      </c>
      <c r="N70" s="37" t="s">
        <v>737</v>
      </c>
    </row>
    <row r="71" spans="2:14" x14ac:dyDescent="0.2">
      <c r="B71" s="16">
        <v>4091</v>
      </c>
      <c r="C71" s="16" t="s">
        <v>991</v>
      </c>
      <c r="D71" s="17">
        <v>16638</v>
      </c>
      <c r="E71" s="17">
        <v>2424</v>
      </c>
      <c r="F71" s="17">
        <v>14214</v>
      </c>
      <c r="G71" s="17">
        <v>6130</v>
      </c>
      <c r="H71" s="17">
        <v>11</v>
      </c>
      <c r="I71" s="17">
        <v>9</v>
      </c>
      <c r="J71" s="17">
        <v>13</v>
      </c>
      <c r="K71" s="17">
        <v>14</v>
      </c>
      <c r="L71" s="17">
        <v>826</v>
      </c>
      <c r="M71" s="17">
        <v>3</v>
      </c>
      <c r="N71" s="20" t="s">
        <v>762</v>
      </c>
    </row>
    <row r="72" spans="2:14" x14ac:dyDescent="0.2">
      <c r="B72" s="16">
        <v>4092</v>
      </c>
      <c r="C72" s="16" t="s">
        <v>992</v>
      </c>
      <c r="D72" s="17">
        <v>14081</v>
      </c>
      <c r="E72" s="17">
        <v>616</v>
      </c>
      <c r="F72" s="17">
        <v>13465</v>
      </c>
      <c r="G72" s="17">
        <v>11835</v>
      </c>
      <c r="H72" s="17">
        <v>1</v>
      </c>
      <c r="I72" s="17">
        <v>1</v>
      </c>
      <c r="J72" s="17">
        <v>1</v>
      </c>
      <c r="K72" s="17">
        <v>5</v>
      </c>
      <c r="L72" s="17">
        <v>1977</v>
      </c>
      <c r="M72" s="17">
        <v>65</v>
      </c>
      <c r="N72" s="20" t="s">
        <v>1399</v>
      </c>
    </row>
    <row r="73" spans="2:14" x14ac:dyDescent="0.2">
      <c r="B73" s="16">
        <v>4093</v>
      </c>
      <c r="C73" s="16" t="s">
        <v>993</v>
      </c>
      <c r="D73" s="17">
        <v>15672</v>
      </c>
      <c r="E73" s="17">
        <v>167</v>
      </c>
      <c r="F73" s="17">
        <v>15505</v>
      </c>
      <c r="G73" s="17">
        <v>12479</v>
      </c>
      <c r="H73" s="17">
        <v>0</v>
      </c>
      <c r="I73" s="17">
        <v>0</v>
      </c>
      <c r="J73" s="17">
        <v>0</v>
      </c>
      <c r="K73" s="17">
        <v>100</v>
      </c>
      <c r="L73" s="17">
        <v>457</v>
      </c>
      <c r="M73" s="17">
        <v>1</v>
      </c>
      <c r="N73" s="20" t="s">
        <v>803</v>
      </c>
    </row>
    <row r="74" spans="2:14" x14ac:dyDescent="0.2">
      <c r="B74" s="16">
        <v>4124</v>
      </c>
      <c r="C74" s="16" t="s">
        <v>994</v>
      </c>
      <c r="D74" s="17">
        <v>5007</v>
      </c>
      <c r="E74" s="17">
        <v>1079</v>
      </c>
      <c r="F74" s="17">
        <v>3928</v>
      </c>
      <c r="G74" s="17">
        <v>2438</v>
      </c>
      <c r="H74" s="17">
        <v>9</v>
      </c>
      <c r="I74" s="17">
        <v>8</v>
      </c>
      <c r="J74" s="17">
        <v>12</v>
      </c>
      <c r="K74" s="17">
        <v>16</v>
      </c>
      <c r="L74" s="17">
        <v>814</v>
      </c>
      <c r="M74" s="17">
        <v>4</v>
      </c>
      <c r="N74" s="20" t="s">
        <v>891</v>
      </c>
    </row>
    <row r="75" spans="2:14" x14ac:dyDescent="0.2">
      <c r="B75" s="16">
        <v>4095</v>
      </c>
      <c r="C75" s="16" t="s">
        <v>280</v>
      </c>
      <c r="D75" s="17">
        <v>45833</v>
      </c>
      <c r="E75" s="17">
        <v>26729</v>
      </c>
      <c r="F75" s="17">
        <v>19104</v>
      </c>
      <c r="G75" s="17">
        <v>27506</v>
      </c>
      <c r="H75" s="17">
        <v>8</v>
      </c>
      <c r="I75" s="17">
        <v>4</v>
      </c>
      <c r="J75" s="17">
        <v>25</v>
      </c>
      <c r="K75" s="17">
        <v>28</v>
      </c>
      <c r="L75" s="17">
        <v>6636</v>
      </c>
      <c r="M75" s="17">
        <v>119</v>
      </c>
      <c r="N75" s="20" t="s">
        <v>1400</v>
      </c>
    </row>
    <row r="76" spans="2:14" x14ac:dyDescent="0.2">
      <c r="B76" s="16">
        <v>4099</v>
      </c>
      <c r="C76" s="16" t="s">
        <v>995</v>
      </c>
      <c r="D76" s="17">
        <v>2107</v>
      </c>
      <c r="E76" s="17">
        <v>81</v>
      </c>
      <c r="F76" s="17">
        <v>2026</v>
      </c>
      <c r="G76" s="17">
        <v>970</v>
      </c>
      <c r="H76" s="17">
        <v>0</v>
      </c>
      <c r="I76" s="17">
        <v>0</v>
      </c>
      <c r="J76" s="17">
        <v>0</v>
      </c>
      <c r="K76" s="17">
        <v>4</v>
      </c>
      <c r="L76" s="17">
        <v>205</v>
      </c>
      <c r="M76" s="17">
        <v>0</v>
      </c>
      <c r="N76" s="20" t="s">
        <v>1145</v>
      </c>
    </row>
    <row r="77" spans="2:14" x14ac:dyDescent="0.2">
      <c r="B77" s="16">
        <v>4100</v>
      </c>
      <c r="C77" s="16" t="s">
        <v>996</v>
      </c>
      <c r="D77" s="17">
        <v>6904</v>
      </c>
      <c r="E77" s="17">
        <v>812</v>
      </c>
      <c r="F77" s="17">
        <v>6092</v>
      </c>
      <c r="G77" s="17">
        <v>3912</v>
      </c>
      <c r="H77" s="17">
        <v>3</v>
      </c>
      <c r="I77" s="17">
        <v>1</v>
      </c>
      <c r="J77" s="17">
        <v>7</v>
      </c>
      <c r="K77" s="17">
        <v>3</v>
      </c>
      <c r="L77" s="17">
        <v>1758</v>
      </c>
      <c r="M77" s="17">
        <v>12</v>
      </c>
      <c r="N77" s="20" t="s">
        <v>1389</v>
      </c>
    </row>
    <row r="78" spans="2:14" x14ac:dyDescent="0.2">
      <c r="B78" s="16">
        <v>4104</v>
      </c>
      <c r="C78" s="16" t="s">
        <v>997</v>
      </c>
      <c r="D78" s="17">
        <v>16318</v>
      </c>
      <c r="E78" s="17">
        <v>1156</v>
      </c>
      <c r="F78" s="17">
        <v>15162</v>
      </c>
      <c r="G78" s="17">
        <v>8690</v>
      </c>
      <c r="H78" s="17">
        <v>3</v>
      </c>
      <c r="I78" s="17">
        <v>0</v>
      </c>
      <c r="J78" s="17">
        <v>21</v>
      </c>
      <c r="K78" s="17">
        <v>17</v>
      </c>
      <c r="L78" s="17">
        <v>1579</v>
      </c>
      <c r="M78" s="17">
        <v>19</v>
      </c>
      <c r="N78" s="20" t="s">
        <v>732</v>
      </c>
    </row>
    <row r="79" spans="2:14" x14ac:dyDescent="0.2">
      <c r="B79" s="16">
        <v>4105</v>
      </c>
      <c r="C79" s="16" t="s">
        <v>998</v>
      </c>
      <c r="D79" s="17">
        <v>1611</v>
      </c>
      <c r="E79" s="17">
        <v>387</v>
      </c>
      <c r="F79" s="17">
        <v>1224</v>
      </c>
      <c r="G79" s="17">
        <v>285</v>
      </c>
      <c r="H79" s="17">
        <v>3</v>
      </c>
      <c r="I79" s="17">
        <v>3</v>
      </c>
      <c r="J79" s="17">
        <v>3</v>
      </c>
      <c r="K79" s="17">
        <v>1</v>
      </c>
      <c r="L79" s="17">
        <v>164</v>
      </c>
      <c r="M79" s="17">
        <v>3</v>
      </c>
      <c r="N79" s="20" t="s">
        <v>1401</v>
      </c>
    </row>
    <row r="80" spans="2:14" x14ac:dyDescent="0.2">
      <c r="B80" s="16">
        <v>4106</v>
      </c>
      <c r="C80" s="16" t="s">
        <v>999</v>
      </c>
      <c r="D80" s="17">
        <v>2877</v>
      </c>
      <c r="E80" s="17">
        <v>124</v>
      </c>
      <c r="F80" s="17">
        <v>2753</v>
      </c>
      <c r="G80" s="17">
        <v>2693</v>
      </c>
      <c r="H80" s="17">
        <v>2</v>
      </c>
      <c r="I80" s="17">
        <v>2</v>
      </c>
      <c r="J80" s="17">
        <v>2</v>
      </c>
      <c r="K80" s="17">
        <v>0</v>
      </c>
      <c r="L80" s="17">
        <v>209</v>
      </c>
      <c r="M80" s="17">
        <v>0</v>
      </c>
      <c r="N80" s="20" t="s">
        <v>1145</v>
      </c>
    </row>
    <row r="81" spans="2:14" x14ac:dyDescent="0.2">
      <c r="B81" s="16">
        <v>4107</v>
      </c>
      <c r="C81" s="16" t="s">
        <v>1000</v>
      </c>
      <c r="D81" s="17">
        <v>2012</v>
      </c>
      <c r="E81" s="17">
        <v>892</v>
      </c>
      <c r="F81" s="17">
        <v>1120</v>
      </c>
      <c r="G81" s="17">
        <v>3742</v>
      </c>
      <c r="H81" s="17">
        <v>0</v>
      </c>
      <c r="I81" s="17">
        <v>0</v>
      </c>
      <c r="J81" s="17">
        <v>0</v>
      </c>
      <c r="K81" s="17">
        <v>0</v>
      </c>
      <c r="L81" s="17">
        <v>511</v>
      </c>
      <c r="M81" s="17">
        <v>20</v>
      </c>
      <c r="N81" s="20" t="s">
        <v>797</v>
      </c>
    </row>
    <row r="82" spans="2:14" x14ac:dyDescent="0.2">
      <c r="B82" s="16">
        <v>4110</v>
      </c>
      <c r="C82" s="16" t="s">
        <v>1001</v>
      </c>
      <c r="D82" s="17">
        <v>1464</v>
      </c>
      <c r="E82" s="17">
        <v>235</v>
      </c>
      <c r="F82" s="17">
        <v>1229</v>
      </c>
      <c r="G82" s="17">
        <v>388</v>
      </c>
      <c r="H82" s="17">
        <v>1</v>
      </c>
      <c r="I82" s="17">
        <v>1</v>
      </c>
      <c r="J82" s="17">
        <v>1</v>
      </c>
      <c r="K82" s="17">
        <v>0</v>
      </c>
      <c r="L82" s="17">
        <v>670</v>
      </c>
      <c r="M82" s="17">
        <v>11</v>
      </c>
      <c r="N82" s="20" t="s">
        <v>814</v>
      </c>
    </row>
    <row r="83" spans="2:14" x14ac:dyDescent="0.2">
      <c r="B83" s="16">
        <v>4111</v>
      </c>
      <c r="C83" s="16" t="s">
        <v>1002</v>
      </c>
      <c r="D83" s="17">
        <v>6561</v>
      </c>
      <c r="E83" s="17">
        <v>338</v>
      </c>
      <c r="F83" s="17">
        <v>6223</v>
      </c>
      <c r="G83" s="17">
        <v>5348</v>
      </c>
      <c r="H83" s="17">
        <v>3</v>
      </c>
      <c r="I83" s="17">
        <v>2</v>
      </c>
      <c r="J83" s="17">
        <v>6</v>
      </c>
      <c r="K83" s="17">
        <v>9</v>
      </c>
      <c r="L83" s="17">
        <v>700</v>
      </c>
      <c r="M83" s="17">
        <v>8</v>
      </c>
      <c r="N83" s="20" t="s">
        <v>1154</v>
      </c>
    </row>
    <row r="84" spans="2:14" x14ac:dyDescent="0.2">
      <c r="B84" s="16">
        <v>4112</v>
      </c>
      <c r="C84" s="16" t="s">
        <v>1003</v>
      </c>
      <c r="D84" s="17">
        <v>1175</v>
      </c>
      <c r="E84" s="17">
        <v>953</v>
      </c>
      <c r="F84" s="17">
        <v>222</v>
      </c>
      <c r="G84" s="17">
        <v>681</v>
      </c>
      <c r="H84" s="17">
        <v>0</v>
      </c>
      <c r="I84" s="17">
        <v>0</v>
      </c>
      <c r="J84" s="17">
        <v>0</v>
      </c>
      <c r="K84" s="17">
        <v>0</v>
      </c>
      <c r="L84" s="17">
        <v>385</v>
      </c>
      <c r="M84" s="17">
        <v>1</v>
      </c>
      <c r="N84" s="20" t="s">
        <v>722</v>
      </c>
    </row>
    <row r="85" spans="2:14" x14ac:dyDescent="0.2">
      <c r="B85" s="16">
        <v>4125</v>
      </c>
      <c r="C85" s="16" t="s">
        <v>1004</v>
      </c>
      <c r="D85" s="17">
        <v>5957</v>
      </c>
      <c r="E85" s="17">
        <v>477</v>
      </c>
      <c r="F85" s="17">
        <v>5480</v>
      </c>
      <c r="G85" s="17">
        <v>8499</v>
      </c>
      <c r="H85" s="17">
        <v>3</v>
      </c>
      <c r="I85" s="17">
        <v>0</v>
      </c>
      <c r="J85" s="17">
        <v>18</v>
      </c>
      <c r="K85" s="17">
        <v>16</v>
      </c>
      <c r="L85" s="17">
        <v>1199</v>
      </c>
      <c r="M85" s="17">
        <v>11</v>
      </c>
      <c r="N85" s="20" t="s">
        <v>846</v>
      </c>
    </row>
    <row r="86" spans="2:14" x14ac:dyDescent="0.2">
      <c r="B86" s="16">
        <v>4117</v>
      </c>
      <c r="C86" s="16" t="s">
        <v>1005</v>
      </c>
      <c r="D86" s="17">
        <v>20998</v>
      </c>
      <c r="E86" s="17">
        <v>2430</v>
      </c>
      <c r="F86" s="17">
        <v>18568</v>
      </c>
      <c r="G86" s="17">
        <v>9192</v>
      </c>
      <c r="H86" s="17">
        <v>11</v>
      </c>
      <c r="I86" s="17">
        <v>8</v>
      </c>
      <c r="J86" s="17">
        <v>14</v>
      </c>
      <c r="K86" s="17">
        <v>8</v>
      </c>
      <c r="L86" s="17">
        <v>442</v>
      </c>
      <c r="M86" s="17">
        <v>0</v>
      </c>
      <c r="N86" s="20" t="s">
        <v>1145</v>
      </c>
    </row>
    <row r="87" spans="2:14" x14ac:dyDescent="0.2">
      <c r="B87" s="16">
        <v>4120</v>
      </c>
      <c r="C87" s="16" t="s">
        <v>1006</v>
      </c>
      <c r="D87" s="17">
        <v>4142</v>
      </c>
      <c r="E87" s="17">
        <v>824</v>
      </c>
      <c r="F87" s="17">
        <v>3318</v>
      </c>
      <c r="G87" s="17">
        <v>3182</v>
      </c>
      <c r="H87" s="17">
        <v>0</v>
      </c>
      <c r="I87" s="17">
        <v>0</v>
      </c>
      <c r="J87" s="17">
        <v>0</v>
      </c>
      <c r="K87" s="17">
        <v>3</v>
      </c>
      <c r="L87" s="17">
        <v>711</v>
      </c>
      <c r="M87" s="17">
        <v>9</v>
      </c>
      <c r="N87" s="20" t="s">
        <v>800</v>
      </c>
    </row>
    <row r="88" spans="2:14" x14ac:dyDescent="0.2">
      <c r="B88" s="16">
        <v>4121</v>
      </c>
      <c r="C88" s="16" t="s">
        <v>1007</v>
      </c>
      <c r="D88" s="17">
        <v>83168</v>
      </c>
      <c r="E88" s="17">
        <v>67732</v>
      </c>
      <c r="F88" s="17">
        <v>15436</v>
      </c>
      <c r="G88" s="17">
        <v>79426</v>
      </c>
      <c r="H88" s="17">
        <v>3</v>
      </c>
      <c r="I88" s="17">
        <v>3</v>
      </c>
      <c r="J88" s="17">
        <v>3</v>
      </c>
      <c r="K88" s="17">
        <v>5</v>
      </c>
      <c r="L88" s="17">
        <v>1051</v>
      </c>
      <c r="M88" s="17">
        <v>18</v>
      </c>
      <c r="N88" s="20" t="s">
        <v>1153</v>
      </c>
    </row>
    <row r="89" spans="2:14" x14ac:dyDescent="0.2">
      <c r="B89" s="16">
        <v>4122</v>
      </c>
      <c r="C89" s="16" t="s">
        <v>1008</v>
      </c>
      <c r="D89" s="17">
        <v>6095</v>
      </c>
      <c r="E89" s="17">
        <v>3417</v>
      </c>
      <c r="F89" s="17">
        <v>2678</v>
      </c>
      <c r="G89" s="17">
        <v>4262</v>
      </c>
      <c r="H89" s="17">
        <v>1</v>
      </c>
      <c r="I89" s="17">
        <v>0</v>
      </c>
      <c r="J89" s="17">
        <v>6</v>
      </c>
      <c r="K89" s="17">
        <v>23</v>
      </c>
      <c r="L89" s="17">
        <v>767</v>
      </c>
      <c r="M89" s="17">
        <v>10</v>
      </c>
      <c r="N89" s="20" t="s">
        <v>823</v>
      </c>
    </row>
    <row r="90" spans="2:14" x14ac:dyDescent="0.2">
      <c r="B90" s="16">
        <v>4123</v>
      </c>
      <c r="C90" s="16" t="s">
        <v>1009</v>
      </c>
      <c r="D90" s="17">
        <v>20674</v>
      </c>
      <c r="E90" s="17">
        <v>9939</v>
      </c>
      <c r="F90" s="17">
        <v>10735</v>
      </c>
      <c r="G90" s="17">
        <v>21638</v>
      </c>
      <c r="H90" s="17">
        <v>1</v>
      </c>
      <c r="I90" s="17">
        <v>1</v>
      </c>
      <c r="J90" s="17">
        <v>1</v>
      </c>
      <c r="K90" s="17">
        <v>34</v>
      </c>
      <c r="L90" s="17">
        <v>3857</v>
      </c>
      <c r="M90" s="17">
        <v>22</v>
      </c>
      <c r="N90" s="20" t="s">
        <v>868</v>
      </c>
    </row>
    <row r="91" spans="2:14" x14ac:dyDescent="0.2">
      <c r="B91" s="32">
        <v>4159</v>
      </c>
      <c r="C91" s="32" t="s">
        <v>1010</v>
      </c>
      <c r="D91" s="36">
        <v>277352</v>
      </c>
      <c r="E91" s="36">
        <v>36128</v>
      </c>
      <c r="F91" s="36">
        <v>241224</v>
      </c>
      <c r="G91" s="36">
        <v>174016</v>
      </c>
      <c r="H91" s="36">
        <v>79</v>
      </c>
      <c r="I91" s="36">
        <v>41</v>
      </c>
      <c r="J91" s="36">
        <v>329</v>
      </c>
      <c r="K91" s="36">
        <v>294</v>
      </c>
      <c r="L91" s="36">
        <v>22159</v>
      </c>
      <c r="M91" s="36">
        <v>584</v>
      </c>
      <c r="N91" s="37" t="s">
        <v>1377</v>
      </c>
    </row>
    <row r="92" spans="2:14" x14ac:dyDescent="0.2">
      <c r="B92" s="16">
        <v>4131</v>
      </c>
      <c r="C92" s="16" t="s">
        <v>1011</v>
      </c>
      <c r="D92" s="17">
        <v>26943</v>
      </c>
      <c r="E92" s="17">
        <v>2047</v>
      </c>
      <c r="F92" s="17">
        <v>24896</v>
      </c>
      <c r="G92" s="17">
        <v>19247</v>
      </c>
      <c r="H92" s="17">
        <v>8</v>
      </c>
      <c r="I92" s="17">
        <v>5</v>
      </c>
      <c r="J92" s="17">
        <v>31</v>
      </c>
      <c r="K92" s="17">
        <v>39</v>
      </c>
      <c r="L92" s="17">
        <v>1845</v>
      </c>
      <c r="M92" s="17">
        <v>36</v>
      </c>
      <c r="N92" s="20" t="s">
        <v>781</v>
      </c>
    </row>
    <row r="93" spans="2:14" x14ac:dyDescent="0.2">
      <c r="B93" s="16">
        <v>4132</v>
      </c>
      <c r="C93" s="16" t="s">
        <v>1012</v>
      </c>
      <c r="D93" s="17">
        <v>10292</v>
      </c>
      <c r="E93" s="17">
        <v>5116</v>
      </c>
      <c r="F93" s="17">
        <v>5176</v>
      </c>
      <c r="G93" s="17">
        <v>4225</v>
      </c>
      <c r="H93" s="17">
        <v>4</v>
      </c>
      <c r="I93" s="17">
        <v>2</v>
      </c>
      <c r="J93" s="17">
        <v>17</v>
      </c>
      <c r="K93" s="17">
        <v>3</v>
      </c>
      <c r="L93" s="17">
        <v>794</v>
      </c>
      <c r="M93" s="17">
        <v>22</v>
      </c>
      <c r="N93" s="20" t="s">
        <v>1402</v>
      </c>
    </row>
    <row r="94" spans="2:14" x14ac:dyDescent="0.2">
      <c r="B94" s="16">
        <v>4134</v>
      </c>
      <c r="C94" s="16" t="s">
        <v>1013</v>
      </c>
      <c r="D94" s="17">
        <v>6327</v>
      </c>
      <c r="E94" s="17">
        <v>4101</v>
      </c>
      <c r="F94" s="17">
        <v>2226</v>
      </c>
      <c r="G94" s="17">
        <v>3328</v>
      </c>
      <c r="H94" s="17">
        <v>1</v>
      </c>
      <c r="I94" s="17">
        <v>1</v>
      </c>
      <c r="J94" s="17">
        <v>1</v>
      </c>
      <c r="K94" s="17">
        <v>1</v>
      </c>
      <c r="L94" s="17">
        <v>599</v>
      </c>
      <c r="M94" s="17">
        <v>15</v>
      </c>
      <c r="N94" s="20" t="s">
        <v>624</v>
      </c>
    </row>
    <row r="95" spans="2:14" x14ac:dyDescent="0.2">
      <c r="B95" s="16">
        <v>4135</v>
      </c>
      <c r="C95" s="16" t="s">
        <v>1014</v>
      </c>
      <c r="D95" s="17">
        <v>8806</v>
      </c>
      <c r="E95" s="17">
        <v>901</v>
      </c>
      <c r="F95" s="17">
        <v>7905</v>
      </c>
      <c r="G95" s="17">
        <v>5124</v>
      </c>
      <c r="H95" s="17">
        <v>1</v>
      </c>
      <c r="I95" s="17">
        <v>1</v>
      </c>
      <c r="J95" s="17">
        <v>1</v>
      </c>
      <c r="K95" s="17">
        <v>19</v>
      </c>
      <c r="L95" s="17">
        <v>1151</v>
      </c>
      <c r="M95" s="17">
        <v>16</v>
      </c>
      <c r="N95" s="20" t="s">
        <v>730</v>
      </c>
    </row>
    <row r="96" spans="2:14" x14ac:dyDescent="0.2">
      <c r="B96" s="16">
        <v>4136</v>
      </c>
      <c r="C96" s="16" t="s">
        <v>1015</v>
      </c>
      <c r="D96" s="17">
        <v>5316</v>
      </c>
      <c r="E96" s="17">
        <v>269</v>
      </c>
      <c r="F96" s="17">
        <v>5047</v>
      </c>
      <c r="G96" s="17">
        <v>4485</v>
      </c>
      <c r="H96" s="17">
        <v>1</v>
      </c>
      <c r="I96" s="17">
        <v>0</v>
      </c>
      <c r="J96" s="17">
        <v>3</v>
      </c>
      <c r="K96" s="17">
        <v>13</v>
      </c>
      <c r="L96" s="17">
        <v>828</v>
      </c>
      <c r="M96" s="17">
        <v>4</v>
      </c>
      <c r="N96" s="20" t="s">
        <v>865</v>
      </c>
    </row>
    <row r="97" spans="2:14" x14ac:dyDescent="0.2">
      <c r="B97" s="16">
        <v>4137</v>
      </c>
      <c r="C97" s="16" t="s">
        <v>1016</v>
      </c>
      <c r="D97" s="17">
        <v>1579</v>
      </c>
      <c r="E97" s="17">
        <v>1053</v>
      </c>
      <c r="F97" s="17">
        <v>526</v>
      </c>
      <c r="G97" s="17">
        <v>1978</v>
      </c>
      <c r="H97" s="17">
        <v>0</v>
      </c>
      <c r="I97" s="17">
        <v>0</v>
      </c>
      <c r="J97" s="17">
        <v>0</v>
      </c>
      <c r="K97" s="17">
        <v>1</v>
      </c>
      <c r="L97" s="17">
        <v>233</v>
      </c>
      <c r="M97" s="17">
        <v>1</v>
      </c>
      <c r="N97" s="20" t="s">
        <v>723</v>
      </c>
    </row>
    <row r="98" spans="2:14" x14ac:dyDescent="0.2">
      <c r="B98" s="16">
        <v>4138</v>
      </c>
      <c r="C98" s="16" t="s">
        <v>1017</v>
      </c>
      <c r="D98" s="17">
        <v>2329</v>
      </c>
      <c r="E98" s="17">
        <v>895</v>
      </c>
      <c r="F98" s="17">
        <v>1434</v>
      </c>
      <c r="G98" s="17">
        <v>998</v>
      </c>
      <c r="H98" s="17">
        <v>1</v>
      </c>
      <c r="I98" s="17">
        <v>1</v>
      </c>
      <c r="J98" s="17">
        <v>1</v>
      </c>
      <c r="K98" s="17">
        <v>2</v>
      </c>
      <c r="L98" s="17">
        <v>357</v>
      </c>
      <c r="M98" s="17">
        <v>0</v>
      </c>
      <c r="N98" s="20" t="s">
        <v>1145</v>
      </c>
    </row>
    <row r="99" spans="2:14" x14ac:dyDescent="0.2">
      <c r="B99" s="16">
        <v>4139</v>
      </c>
      <c r="C99" s="16" t="s">
        <v>1018</v>
      </c>
      <c r="D99" s="17">
        <v>72599</v>
      </c>
      <c r="E99" s="17">
        <v>2328</v>
      </c>
      <c r="F99" s="17">
        <v>70271</v>
      </c>
      <c r="G99" s="17">
        <v>32702</v>
      </c>
      <c r="H99" s="17">
        <v>26</v>
      </c>
      <c r="I99" s="17">
        <v>13</v>
      </c>
      <c r="J99" s="17">
        <v>159</v>
      </c>
      <c r="K99" s="17">
        <v>85</v>
      </c>
      <c r="L99" s="17">
        <v>3987</v>
      </c>
      <c r="M99" s="17">
        <v>226</v>
      </c>
      <c r="N99" s="20" t="s">
        <v>510</v>
      </c>
    </row>
    <row r="100" spans="2:14" x14ac:dyDescent="0.2">
      <c r="B100" s="16">
        <v>4140</v>
      </c>
      <c r="C100" s="16" t="s">
        <v>1019</v>
      </c>
      <c r="D100" s="17">
        <v>23337</v>
      </c>
      <c r="E100" s="17">
        <v>2788</v>
      </c>
      <c r="F100" s="17">
        <v>20549</v>
      </c>
      <c r="G100" s="17">
        <v>25749</v>
      </c>
      <c r="H100" s="17">
        <v>2</v>
      </c>
      <c r="I100" s="17">
        <v>0</v>
      </c>
      <c r="J100" s="17">
        <v>7</v>
      </c>
      <c r="K100" s="17">
        <v>67</v>
      </c>
      <c r="L100" s="17">
        <v>1395</v>
      </c>
      <c r="M100" s="17">
        <v>42</v>
      </c>
      <c r="N100" s="20" t="s">
        <v>817</v>
      </c>
    </row>
    <row r="101" spans="2:14" x14ac:dyDescent="0.2">
      <c r="B101" s="16">
        <v>4141</v>
      </c>
      <c r="C101" s="16" t="s">
        <v>1020</v>
      </c>
      <c r="D101" s="17">
        <v>63606</v>
      </c>
      <c r="E101" s="17">
        <v>9072</v>
      </c>
      <c r="F101" s="17">
        <v>54534</v>
      </c>
      <c r="G101" s="17">
        <v>37513</v>
      </c>
      <c r="H101" s="17">
        <v>11</v>
      </c>
      <c r="I101" s="17">
        <v>2</v>
      </c>
      <c r="J101" s="17">
        <v>67</v>
      </c>
      <c r="K101" s="17">
        <v>47</v>
      </c>
      <c r="L101" s="17">
        <v>4537</v>
      </c>
      <c r="M101" s="17">
        <v>82</v>
      </c>
      <c r="N101" s="20" t="s">
        <v>1403</v>
      </c>
    </row>
    <row r="102" spans="2:14" x14ac:dyDescent="0.2">
      <c r="B102" s="16">
        <v>4142</v>
      </c>
      <c r="C102" s="16" t="s">
        <v>1021</v>
      </c>
      <c r="D102" s="17">
        <v>6848</v>
      </c>
      <c r="E102" s="17">
        <v>522</v>
      </c>
      <c r="F102" s="17">
        <v>6326</v>
      </c>
      <c r="G102" s="17">
        <v>4604</v>
      </c>
      <c r="H102" s="17">
        <v>2</v>
      </c>
      <c r="I102" s="17">
        <v>1</v>
      </c>
      <c r="J102" s="17">
        <v>7</v>
      </c>
      <c r="K102" s="17">
        <v>-2</v>
      </c>
      <c r="L102" s="17">
        <v>420</v>
      </c>
      <c r="M102" s="17">
        <v>3</v>
      </c>
      <c r="N102" s="20" t="s">
        <v>905</v>
      </c>
    </row>
    <row r="103" spans="2:14" x14ac:dyDescent="0.2">
      <c r="B103" s="16">
        <v>4143</v>
      </c>
      <c r="C103" s="16" t="s">
        <v>1022</v>
      </c>
      <c r="D103" s="17">
        <v>3381</v>
      </c>
      <c r="E103" s="17">
        <v>1075</v>
      </c>
      <c r="F103" s="17">
        <v>2306</v>
      </c>
      <c r="G103" s="17">
        <v>2550</v>
      </c>
      <c r="H103" s="17">
        <v>1</v>
      </c>
      <c r="I103" s="17">
        <v>1</v>
      </c>
      <c r="J103" s="17">
        <v>1</v>
      </c>
      <c r="K103" s="17">
        <v>9</v>
      </c>
      <c r="L103" s="17">
        <v>596</v>
      </c>
      <c r="M103" s="17">
        <v>5</v>
      </c>
      <c r="N103" s="20" t="s">
        <v>901</v>
      </c>
    </row>
    <row r="104" spans="2:14" x14ac:dyDescent="0.2">
      <c r="B104" s="16">
        <v>4144</v>
      </c>
      <c r="C104" s="16" t="s">
        <v>1023</v>
      </c>
      <c r="D104" s="17">
        <v>18387</v>
      </c>
      <c r="E104" s="17">
        <v>3433</v>
      </c>
      <c r="F104" s="17">
        <v>14954</v>
      </c>
      <c r="G104" s="17">
        <v>7455</v>
      </c>
      <c r="H104" s="17">
        <v>7</v>
      </c>
      <c r="I104" s="17">
        <v>3</v>
      </c>
      <c r="J104" s="17">
        <v>17</v>
      </c>
      <c r="K104" s="17">
        <v>1</v>
      </c>
      <c r="L104" s="17">
        <v>2279</v>
      </c>
      <c r="M104" s="17">
        <v>100</v>
      </c>
      <c r="N104" s="20" t="s">
        <v>1404</v>
      </c>
    </row>
    <row r="105" spans="2:14" x14ac:dyDescent="0.2">
      <c r="B105" s="16">
        <v>4145</v>
      </c>
      <c r="C105" s="16" t="s">
        <v>1024</v>
      </c>
      <c r="D105" s="17">
        <v>6058</v>
      </c>
      <c r="E105" s="17">
        <v>277</v>
      </c>
      <c r="F105" s="17">
        <v>5781</v>
      </c>
      <c r="G105" s="17">
        <v>3400</v>
      </c>
      <c r="H105" s="17">
        <v>5</v>
      </c>
      <c r="I105" s="17">
        <v>3</v>
      </c>
      <c r="J105" s="17">
        <v>8</v>
      </c>
      <c r="K105" s="17">
        <v>3</v>
      </c>
      <c r="L105" s="17">
        <v>846</v>
      </c>
      <c r="M105" s="17">
        <v>17</v>
      </c>
      <c r="N105" s="20" t="s">
        <v>708</v>
      </c>
    </row>
    <row r="106" spans="2:14" x14ac:dyDescent="0.2">
      <c r="B106" s="16">
        <v>4146</v>
      </c>
      <c r="C106" s="16" t="s">
        <v>1025</v>
      </c>
      <c r="D106" s="17">
        <v>16011</v>
      </c>
      <c r="E106" s="17">
        <v>1211</v>
      </c>
      <c r="F106" s="17">
        <v>14800</v>
      </c>
      <c r="G106" s="17">
        <v>18883</v>
      </c>
      <c r="H106" s="17">
        <v>7</v>
      </c>
      <c r="I106" s="17">
        <v>6</v>
      </c>
      <c r="J106" s="17">
        <v>7</v>
      </c>
      <c r="K106" s="17">
        <v>4</v>
      </c>
      <c r="L106" s="17">
        <v>1637</v>
      </c>
      <c r="M106" s="17">
        <v>12</v>
      </c>
      <c r="N106" s="20" t="s">
        <v>829</v>
      </c>
    </row>
    <row r="107" spans="2:14" x14ac:dyDescent="0.2">
      <c r="B107" s="16">
        <v>4147</v>
      </c>
      <c r="C107" s="16" t="s">
        <v>1026</v>
      </c>
      <c r="D107" s="17">
        <v>5533</v>
      </c>
      <c r="E107" s="17">
        <v>1040</v>
      </c>
      <c r="F107" s="17">
        <v>4493</v>
      </c>
      <c r="G107" s="17">
        <v>1775</v>
      </c>
      <c r="H107" s="17">
        <v>2</v>
      </c>
      <c r="I107" s="17">
        <v>2</v>
      </c>
      <c r="J107" s="17">
        <v>2</v>
      </c>
      <c r="K107" s="17">
        <v>2</v>
      </c>
      <c r="L107" s="17">
        <v>655</v>
      </c>
      <c r="M107" s="17">
        <v>3</v>
      </c>
      <c r="N107" s="20" t="s">
        <v>714</v>
      </c>
    </row>
    <row r="108" spans="2:14" x14ac:dyDescent="0.2">
      <c r="B108" s="32">
        <v>4189</v>
      </c>
      <c r="C108" s="32" t="s">
        <v>1027</v>
      </c>
      <c r="D108" s="36">
        <v>198389</v>
      </c>
      <c r="E108" s="36">
        <v>51155</v>
      </c>
      <c r="F108" s="36">
        <v>147234</v>
      </c>
      <c r="G108" s="36">
        <v>153023</v>
      </c>
      <c r="H108" s="36">
        <v>84</v>
      </c>
      <c r="I108" s="36">
        <v>50</v>
      </c>
      <c r="J108" s="36">
        <v>211</v>
      </c>
      <c r="K108" s="36">
        <v>205</v>
      </c>
      <c r="L108" s="36">
        <v>17307</v>
      </c>
      <c r="M108" s="36">
        <v>208</v>
      </c>
      <c r="N108" s="37" t="s">
        <v>732</v>
      </c>
    </row>
    <row r="109" spans="2:14" x14ac:dyDescent="0.2">
      <c r="B109" s="16">
        <v>4185</v>
      </c>
      <c r="C109" s="16" t="s">
        <v>1028</v>
      </c>
      <c r="D109" s="17">
        <v>4920</v>
      </c>
      <c r="E109" s="17">
        <v>1227</v>
      </c>
      <c r="F109" s="17">
        <v>3693</v>
      </c>
      <c r="G109" s="17">
        <v>8765</v>
      </c>
      <c r="H109" s="17">
        <v>4</v>
      </c>
      <c r="I109" s="17">
        <v>3</v>
      </c>
      <c r="J109" s="17">
        <v>6</v>
      </c>
      <c r="K109" s="17">
        <v>18</v>
      </c>
      <c r="L109" s="17">
        <v>1385</v>
      </c>
      <c r="M109" s="17">
        <v>9</v>
      </c>
      <c r="N109" s="20" t="s">
        <v>712</v>
      </c>
    </row>
    <row r="110" spans="2:14" x14ac:dyDescent="0.2">
      <c r="B110" s="16">
        <v>4161</v>
      </c>
      <c r="C110" s="16" t="s">
        <v>1029</v>
      </c>
      <c r="D110" s="17">
        <v>17250</v>
      </c>
      <c r="E110" s="17">
        <v>2585</v>
      </c>
      <c r="F110" s="17">
        <v>14665</v>
      </c>
      <c r="G110" s="17">
        <v>25969</v>
      </c>
      <c r="H110" s="17">
        <v>5</v>
      </c>
      <c r="I110" s="17">
        <v>0</v>
      </c>
      <c r="J110" s="17">
        <v>21</v>
      </c>
      <c r="K110" s="17">
        <v>11</v>
      </c>
      <c r="L110" s="17">
        <v>1163</v>
      </c>
      <c r="M110" s="17">
        <v>24</v>
      </c>
      <c r="N110" s="20" t="s">
        <v>1405</v>
      </c>
    </row>
    <row r="111" spans="2:14" x14ac:dyDescent="0.2">
      <c r="B111" s="16">
        <v>4163</v>
      </c>
      <c r="C111" s="16" t="s">
        <v>1030</v>
      </c>
      <c r="D111" s="17">
        <v>44434</v>
      </c>
      <c r="E111" s="17">
        <v>12856</v>
      </c>
      <c r="F111" s="17">
        <v>31578</v>
      </c>
      <c r="G111" s="17">
        <v>46400</v>
      </c>
      <c r="H111" s="17">
        <v>2</v>
      </c>
      <c r="I111" s="17">
        <v>1</v>
      </c>
      <c r="J111" s="17">
        <v>15</v>
      </c>
      <c r="K111" s="17">
        <v>15</v>
      </c>
      <c r="L111" s="17">
        <v>2668</v>
      </c>
      <c r="M111" s="17">
        <v>38</v>
      </c>
      <c r="N111" s="20" t="s">
        <v>837</v>
      </c>
    </row>
    <row r="112" spans="2:14" x14ac:dyDescent="0.2">
      <c r="B112" s="16">
        <v>4164</v>
      </c>
      <c r="C112" s="16" t="s">
        <v>1031</v>
      </c>
      <c r="D112" s="17">
        <v>5544</v>
      </c>
      <c r="E112" s="17">
        <v>179</v>
      </c>
      <c r="F112" s="17">
        <v>5365</v>
      </c>
      <c r="G112" s="17">
        <v>2964</v>
      </c>
      <c r="H112" s="17">
        <v>2</v>
      </c>
      <c r="I112" s="17">
        <v>0</v>
      </c>
      <c r="J112" s="17">
        <v>4</v>
      </c>
      <c r="K112" s="17">
        <v>6</v>
      </c>
      <c r="L112" s="17">
        <v>500</v>
      </c>
      <c r="M112" s="17">
        <v>5</v>
      </c>
      <c r="N112" s="20" t="s">
        <v>852</v>
      </c>
    </row>
    <row r="113" spans="2:14" x14ac:dyDescent="0.2">
      <c r="B113" s="16">
        <v>4165</v>
      </c>
      <c r="C113" s="16" t="s">
        <v>1032</v>
      </c>
      <c r="D113" s="17">
        <v>16000</v>
      </c>
      <c r="E113" s="17">
        <v>4606</v>
      </c>
      <c r="F113" s="17">
        <v>11394</v>
      </c>
      <c r="G113" s="17">
        <v>4329</v>
      </c>
      <c r="H113" s="17">
        <v>18</v>
      </c>
      <c r="I113" s="17">
        <v>10</v>
      </c>
      <c r="J113" s="17">
        <v>36</v>
      </c>
      <c r="K113" s="17">
        <v>9</v>
      </c>
      <c r="L113" s="17">
        <v>1821</v>
      </c>
      <c r="M113" s="17">
        <v>25</v>
      </c>
      <c r="N113" s="20" t="s">
        <v>1406</v>
      </c>
    </row>
    <row r="114" spans="2:14" x14ac:dyDescent="0.2">
      <c r="B114" s="16">
        <v>4186</v>
      </c>
      <c r="C114" s="16" t="s">
        <v>1033</v>
      </c>
      <c r="D114" s="17">
        <v>5712</v>
      </c>
      <c r="E114" s="17">
        <v>2658</v>
      </c>
      <c r="F114" s="17">
        <v>3054</v>
      </c>
      <c r="G114" s="17">
        <v>1041</v>
      </c>
      <c r="H114" s="17">
        <v>4</v>
      </c>
      <c r="I114" s="17">
        <v>3</v>
      </c>
      <c r="J114" s="17">
        <v>5</v>
      </c>
      <c r="K114" s="17">
        <v>8</v>
      </c>
      <c r="L114" s="17">
        <v>1170</v>
      </c>
      <c r="M114" s="17">
        <v>14</v>
      </c>
      <c r="N114" s="20" t="s">
        <v>732</v>
      </c>
    </row>
    <row r="115" spans="2:14" x14ac:dyDescent="0.2">
      <c r="B115" s="16">
        <v>4169</v>
      </c>
      <c r="C115" s="16" t="s">
        <v>1034</v>
      </c>
      <c r="D115" s="17">
        <v>28574</v>
      </c>
      <c r="E115" s="17">
        <v>9013</v>
      </c>
      <c r="F115" s="17">
        <v>19561</v>
      </c>
      <c r="G115" s="17">
        <v>16597</v>
      </c>
      <c r="H115" s="17">
        <v>9</v>
      </c>
      <c r="I115" s="17">
        <v>3</v>
      </c>
      <c r="J115" s="17">
        <v>40</v>
      </c>
      <c r="K115" s="17">
        <v>33</v>
      </c>
      <c r="L115" s="17">
        <v>1420</v>
      </c>
      <c r="M115" s="17">
        <v>3</v>
      </c>
      <c r="N115" s="20" t="s">
        <v>827</v>
      </c>
    </row>
    <row r="116" spans="2:14" x14ac:dyDescent="0.2">
      <c r="B116" s="16">
        <v>4170</v>
      </c>
      <c r="C116" s="16" t="s">
        <v>282</v>
      </c>
      <c r="D116" s="17">
        <v>21313</v>
      </c>
      <c r="E116" s="17">
        <v>11626</v>
      </c>
      <c r="F116" s="17">
        <v>9687</v>
      </c>
      <c r="G116" s="17">
        <v>12367</v>
      </c>
      <c r="H116" s="17">
        <v>3</v>
      </c>
      <c r="I116" s="17">
        <v>3</v>
      </c>
      <c r="J116" s="17">
        <v>3</v>
      </c>
      <c r="K116" s="17">
        <v>37</v>
      </c>
      <c r="L116" s="17">
        <v>1921</v>
      </c>
      <c r="M116" s="17">
        <v>16</v>
      </c>
      <c r="N116" s="20" t="s">
        <v>719</v>
      </c>
    </row>
    <row r="117" spans="2:14" x14ac:dyDescent="0.2">
      <c r="B117" s="16">
        <v>4184</v>
      </c>
      <c r="C117" s="16" t="s">
        <v>1035</v>
      </c>
      <c r="D117" s="17">
        <v>5682</v>
      </c>
      <c r="E117" s="17">
        <v>1061</v>
      </c>
      <c r="F117" s="17">
        <v>4621</v>
      </c>
      <c r="G117" s="17">
        <v>5843</v>
      </c>
      <c r="H117" s="17">
        <v>6</v>
      </c>
      <c r="I117" s="17">
        <v>5</v>
      </c>
      <c r="J117" s="17">
        <v>7</v>
      </c>
      <c r="K117" s="17">
        <v>9</v>
      </c>
      <c r="L117" s="17">
        <v>1065</v>
      </c>
      <c r="M117" s="17">
        <v>15</v>
      </c>
      <c r="N117" s="20" t="s">
        <v>1147</v>
      </c>
    </row>
    <row r="118" spans="2:14" x14ac:dyDescent="0.2">
      <c r="B118" s="16">
        <v>4172</v>
      </c>
      <c r="C118" s="16" t="s">
        <v>1036</v>
      </c>
      <c r="D118" s="17">
        <v>7423</v>
      </c>
      <c r="E118" s="17">
        <v>447</v>
      </c>
      <c r="F118" s="17">
        <v>6976</v>
      </c>
      <c r="G118" s="17">
        <v>2581</v>
      </c>
      <c r="H118" s="17">
        <v>9</v>
      </c>
      <c r="I118" s="17">
        <v>5</v>
      </c>
      <c r="J118" s="17">
        <v>17</v>
      </c>
      <c r="K118" s="17">
        <v>7</v>
      </c>
      <c r="L118" s="17">
        <v>510</v>
      </c>
      <c r="M118" s="17">
        <v>3</v>
      </c>
      <c r="N118" s="20" t="s">
        <v>798</v>
      </c>
    </row>
    <row r="119" spans="2:14" x14ac:dyDescent="0.2">
      <c r="B119" s="16">
        <v>4173</v>
      </c>
      <c r="C119" s="16" t="s">
        <v>1037</v>
      </c>
      <c r="D119" s="17">
        <v>2351</v>
      </c>
      <c r="E119" s="17">
        <v>200</v>
      </c>
      <c r="F119" s="17">
        <v>2151</v>
      </c>
      <c r="G119" s="17">
        <v>1360</v>
      </c>
      <c r="H119" s="17">
        <v>1</v>
      </c>
      <c r="I119" s="17">
        <v>1</v>
      </c>
      <c r="J119" s="17">
        <v>1</v>
      </c>
      <c r="K119" s="17">
        <v>1</v>
      </c>
      <c r="L119" s="17">
        <v>262</v>
      </c>
      <c r="M119" s="17">
        <v>1</v>
      </c>
      <c r="N119" s="20" t="s">
        <v>806</v>
      </c>
    </row>
    <row r="120" spans="2:14" x14ac:dyDescent="0.2">
      <c r="B120" s="16">
        <v>4175</v>
      </c>
      <c r="C120" s="16" t="s">
        <v>1038</v>
      </c>
      <c r="D120" s="17">
        <v>8517</v>
      </c>
      <c r="E120" s="17">
        <v>1836</v>
      </c>
      <c r="F120" s="17">
        <v>6681</v>
      </c>
      <c r="G120" s="17">
        <v>2805</v>
      </c>
      <c r="H120" s="17">
        <v>8</v>
      </c>
      <c r="I120" s="17">
        <v>6</v>
      </c>
      <c r="J120" s="17">
        <v>30</v>
      </c>
      <c r="K120" s="17">
        <v>9</v>
      </c>
      <c r="L120" s="17">
        <v>541</v>
      </c>
      <c r="M120" s="17">
        <v>1</v>
      </c>
      <c r="N120" s="20" t="s">
        <v>1393</v>
      </c>
    </row>
    <row r="121" spans="2:14" x14ac:dyDescent="0.2">
      <c r="B121" s="16">
        <v>4176</v>
      </c>
      <c r="C121" s="16" t="s">
        <v>1039</v>
      </c>
      <c r="D121" s="17">
        <v>5457</v>
      </c>
      <c r="E121" s="17">
        <v>151</v>
      </c>
      <c r="F121" s="17">
        <v>5306</v>
      </c>
      <c r="G121" s="17">
        <v>4048</v>
      </c>
      <c r="H121" s="17">
        <v>4</v>
      </c>
      <c r="I121" s="17">
        <v>2</v>
      </c>
      <c r="J121" s="17">
        <v>8</v>
      </c>
      <c r="K121" s="17">
        <v>11</v>
      </c>
      <c r="L121" s="17">
        <v>363</v>
      </c>
      <c r="M121" s="17">
        <v>4</v>
      </c>
      <c r="N121" s="20" t="s">
        <v>711</v>
      </c>
    </row>
    <row r="122" spans="2:14" x14ac:dyDescent="0.2">
      <c r="B122" s="16">
        <v>4177</v>
      </c>
      <c r="C122" s="16" t="s">
        <v>1040</v>
      </c>
      <c r="D122" s="17">
        <v>8131</v>
      </c>
      <c r="E122" s="17">
        <v>1105</v>
      </c>
      <c r="F122" s="17">
        <v>7026</v>
      </c>
      <c r="G122" s="17">
        <v>3269</v>
      </c>
      <c r="H122" s="17">
        <v>0</v>
      </c>
      <c r="I122" s="17">
        <v>0</v>
      </c>
      <c r="J122" s="17">
        <v>0</v>
      </c>
      <c r="K122" s="17">
        <v>8</v>
      </c>
      <c r="L122" s="17">
        <v>779</v>
      </c>
      <c r="M122" s="17">
        <v>4</v>
      </c>
      <c r="N122" s="20" t="s">
        <v>1142</v>
      </c>
    </row>
    <row r="123" spans="2:14" x14ac:dyDescent="0.2">
      <c r="B123" s="16">
        <v>4181</v>
      </c>
      <c r="C123" s="16" t="s">
        <v>1041</v>
      </c>
      <c r="D123" s="17">
        <v>8352</v>
      </c>
      <c r="E123" s="17">
        <v>341</v>
      </c>
      <c r="F123" s="17">
        <v>8011</v>
      </c>
      <c r="G123" s="17">
        <v>5156</v>
      </c>
      <c r="H123" s="17">
        <v>5</v>
      </c>
      <c r="I123" s="17">
        <v>5</v>
      </c>
      <c r="J123" s="17">
        <v>5</v>
      </c>
      <c r="K123" s="17">
        <v>8</v>
      </c>
      <c r="L123" s="17">
        <v>646</v>
      </c>
      <c r="M123" s="17">
        <v>37</v>
      </c>
      <c r="N123" s="20" t="s">
        <v>1407</v>
      </c>
    </row>
    <row r="124" spans="2:14" x14ac:dyDescent="0.2">
      <c r="B124" s="16">
        <v>4182</v>
      </c>
      <c r="C124" s="16" t="s">
        <v>1042</v>
      </c>
      <c r="D124" s="17">
        <v>4461</v>
      </c>
      <c r="E124" s="17">
        <v>382</v>
      </c>
      <c r="F124" s="17">
        <v>4079</v>
      </c>
      <c r="G124" s="17">
        <v>2670</v>
      </c>
      <c r="H124" s="17">
        <v>1</v>
      </c>
      <c r="I124" s="17">
        <v>1</v>
      </c>
      <c r="J124" s="17">
        <v>1</v>
      </c>
      <c r="K124" s="17">
        <v>6</v>
      </c>
      <c r="L124" s="17">
        <v>509</v>
      </c>
      <c r="M124" s="17">
        <v>6</v>
      </c>
      <c r="N124" s="20" t="s">
        <v>801</v>
      </c>
    </row>
    <row r="125" spans="2:14" x14ac:dyDescent="0.2">
      <c r="B125" s="16">
        <v>4183</v>
      </c>
      <c r="C125" s="16" t="s">
        <v>1043</v>
      </c>
      <c r="D125" s="17">
        <v>4268</v>
      </c>
      <c r="E125" s="17">
        <v>882</v>
      </c>
      <c r="F125" s="17">
        <v>3386</v>
      </c>
      <c r="G125" s="17">
        <v>6859</v>
      </c>
      <c r="H125" s="17">
        <v>3</v>
      </c>
      <c r="I125" s="17">
        <v>2</v>
      </c>
      <c r="J125" s="17">
        <v>12</v>
      </c>
      <c r="K125" s="17">
        <v>9</v>
      </c>
      <c r="L125" s="17">
        <v>584</v>
      </c>
      <c r="M125" s="17">
        <v>3</v>
      </c>
      <c r="N125" s="20" t="s">
        <v>1142</v>
      </c>
    </row>
    <row r="126" spans="2:14" x14ac:dyDescent="0.2">
      <c r="B126" s="32">
        <v>4219</v>
      </c>
      <c r="C126" s="32" t="s">
        <v>1044</v>
      </c>
      <c r="D126" s="36">
        <v>397224</v>
      </c>
      <c r="E126" s="36">
        <v>97846</v>
      </c>
      <c r="F126" s="36">
        <v>299378</v>
      </c>
      <c r="G126" s="36">
        <v>281938</v>
      </c>
      <c r="H126" s="36">
        <v>164</v>
      </c>
      <c r="I126" s="36">
        <v>102</v>
      </c>
      <c r="J126" s="36">
        <v>488</v>
      </c>
      <c r="K126" s="36">
        <v>365</v>
      </c>
      <c r="L126" s="36">
        <v>32541</v>
      </c>
      <c r="M126" s="36">
        <v>323</v>
      </c>
      <c r="N126" s="37" t="s">
        <v>884</v>
      </c>
    </row>
    <row r="127" spans="2:14" x14ac:dyDescent="0.2">
      <c r="B127" s="16">
        <v>4191</v>
      </c>
      <c r="C127" s="16" t="s">
        <v>1045</v>
      </c>
      <c r="D127" s="17">
        <v>4432</v>
      </c>
      <c r="E127" s="17">
        <v>205</v>
      </c>
      <c r="F127" s="17">
        <v>4227</v>
      </c>
      <c r="G127" s="17">
        <v>1817</v>
      </c>
      <c r="H127" s="17">
        <v>13</v>
      </c>
      <c r="I127" s="17">
        <v>12</v>
      </c>
      <c r="J127" s="17">
        <v>16</v>
      </c>
      <c r="K127" s="17">
        <v>9</v>
      </c>
      <c r="L127" s="17">
        <v>341</v>
      </c>
      <c r="M127" s="17">
        <v>3</v>
      </c>
      <c r="N127" s="20" t="s">
        <v>1150</v>
      </c>
    </row>
    <row r="128" spans="2:14" x14ac:dyDescent="0.2">
      <c r="B128" s="16">
        <v>4192</v>
      </c>
      <c r="C128" s="16" t="s">
        <v>1046</v>
      </c>
      <c r="D128" s="17">
        <v>13614</v>
      </c>
      <c r="E128" s="17">
        <v>385</v>
      </c>
      <c r="F128" s="17">
        <v>13229</v>
      </c>
      <c r="G128" s="17">
        <v>5551</v>
      </c>
      <c r="H128" s="17">
        <v>9</v>
      </c>
      <c r="I128" s="17">
        <v>3</v>
      </c>
      <c r="J128" s="17">
        <v>31</v>
      </c>
      <c r="K128" s="17">
        <v>36</v>
      </c>
      <c r="L128" s="17">
        <v>873</v>
      </c>
      <c r="M128" s="17">
        <v>15</v>
      </c>
      <c r="N128" s="20" t="s">
        <v>1408</v>
      </c>
    </row>
    <row r="129" spans="2:14" x14ac:dyDescent="0.2">
      <c r="B129" s="16">
        <v>4193</v>
      </c>
      <c r="C129" s="16" t="s">
        <v>1047</v>
      </c>
      <c r="D129" s="17">
        <v>2550</v>
      </c>
      <c r="E129" s="17">
        <v>459</v>
      </c>
      <c r="F129" s="17">
        <v>2091</v>
      </c>
      <c r="G129" s="17">
        <v>3009</v>
      </c>
      <c r="H129" s="17">
        <v>1</v>
      </c>
      <c r="I129" s="17">
        <v>0</v>
      </c>
      <c r="J129" s="17">
        <v>2</v>
      </c>
      <c r="K129" s="17">
        <v>3</v>
      </c>
      <c r="L129" s="17">
        <v>412</v>
      </c>
      <c r="M129" s="17">
        <v>5</v>
      </c>
      <c r="N129" s="20" t="s">
        <v>873</v>
      </c>
    </row>
    <row r="130" spans="2:14" x14ac:dyDescent="0.2">
      <c r="B130" s="16">
        <v>4194</v>
      </c>
      <c r="C130" s="16" t="s">
        <v>1048</v>
      </c>
      <c r="D130" s="17">
        <v>7492</v>
      </c>
      <c r="E130" s="17">
        <v>830</v>
      </c>
      <c r="F130" s="17">
        <v>6662</v>
      </c>
      <c r="G130" s="17">
        <v>5342</v>
      </c>
      <c r="H130" s="17">
        <v>2</v>
      </c>
      <c r="I130" s="17">
        <v>0</v>
      </c>
      <c r="J130" s="17">
        <v>14</v>
      </c>
      <c r="K130" s="17">
        <v>3</v>
      </c>
      <c r="L130" s="17">
        <v>1014</v>
      </c>
      <c r="M130" s="17">
        <v>5</v>
      </c>
      <c r="N130" s="20" t="s">
        <v>891</v>
      </c>
    </row>
    <row r="131" spans="2:14" x14ac:dyDescent="0.2">
      <c r="B131" s="16">
        <v>4195</v>
      </c>
      <c r="C131" s="16" t="s">
        <v>1049</v>
      </c>
      <c r="D131" s="17">
        <v>6741</v>
      </c>
      <c r="E131" s="17">
        <v>547</v>
      </c>
      <c r="F131" s="17">
        <v>6194</v>
      </c>
      <c r="G131" s="17">
        <v>3452</v>
      </c>
      <c r="H131" s="17">
        <v>6</v>
      </c>
      <c r="I131" s="17">
        <v>1</v>
      </c>
      <c r="J131" s="17">
        <v>49</v>
      </c>
      <c r="K131" s="17">
        <v>1</v>
      </c>
      <c r="L131" s="17">
        <v>767</v>
      </c>
      <c r="M131" s="17">
        <v>11</v>
      </c>
      <c r="N131" s="20" t="s">
        <v>914</v>
      </c>
    </row>
    <row r="132" spans="2:14" x14ac:dyDescent="0.2">
      <c r="B132" s="16">
        <v>4196</v>
      </c>
      <c r="C132" s="16" t="s">
        <v>1050</v>
      </c>
      <c r="D132" s="17">
        <v>5140</v>
      </c>
      <c r="E132" s="17">
        <v>1183</v>
      </c>
      <c r="F132" s="17">
        <v>3957</v>
      </c>
      <c r="G132" s="17">
        <v>2098</v>
      </c>
      <c r="H132" s="17">
        <v>4</v>
      </c>
      <c r="I132" s="17">
        <v>4</v>
      </c>
      <c r="J132" s="17">
        <v>4</v>
      </c>
      <c r="K132" s="17">
        <v>10</v>
      </c>
      <c r="L132" s="17">
        <v>1192</v>
      </c>
      <c r="M132" s="17">
        <v>7</v>
      </c>
      <c r="N132" s="20" t="s">
        <v>798</v>
      </c>
    </row>
    <row r="133" spans="2:14" x14ac:dyDescent="0.2">
      <c r="B133" s="16">
        <v>4197</v>
      </c>
      <c r="C133" s="16" t="s">
        <v>1051</v>
      </c>
      <c r="D133" s="17">
        <v>9581</v>
      </c>
      <c r="E133" s="17">
        <v>652</v>
      </c>
      <c r="F133" s="17">
        <v>8929</v>
      </c>
      <c r="G133" s="17">
        <v>8148</v>
      </c>
      <c r="H133" s="17">
        <v>7</v>
      </c>
      <c r="I133" s="17">
        <v>6</v>
      </c>
      <c r="J133" s="17">
        <v>7</v>
      </c>
      <c r="K133" s="17">
        <v>2</v>
      </c>
      <c r="L133" s="17">
        <v>522</v>
      </c>
      <c r="M133" s="17">
        <v>11</v>
      </c>
      <c r="N133" s="20" t="s">
        <v>1358</v>
      </c>
    </row>
    <row r="134" spans="2:14" x14ac:dyDescent="0.2">
      <c r="B134" s="16">
        <v>4198</v>
      </c>
      <c r="C134" s="16" t="s">
        <v>1052</v>
      </c>
      <c r="D134" s="17">
        <v>10328</v>
      </c>
      <c r="E134" s="17">
        <v>4211</v>
      </c>
      <c r="F134" s="17">
        <v>6117</v>
      </c>
      <c r="G134" s="17">
        <v>9508</v>
      </c>
      <c r="H134" s="17">
        <v>5</v>
      </c>
      <c r="I134" s="17">
        <v>5</v>
      </c>
      <c r="J134" s="17">
        <v>5</v>
      </c>
      <c r="K134" s="17">
        <v>2</v>
      </c>
      <c r="L134" s="17">
        <v>618</v>
      </c>
      <c r="M134" s="17">
        <v>15</v>
      </c>
      <c r="N134" s="20" t="s">
        <v>822</v>
      </c>
    </row>
    <row r="135" spans="2:14" x14ac:dyDescent="0.2">
      <c r="B135" s="16">
        <v>4199</v>
      </c>
      <c r="C135" s="16" t="s">
        <v>1053</v>
      </c>
      <c r="D135" s="17">
        <v>12372</v>
      </c>
      <c r="E135" s="17">
        <v>6564</v>
      </c>
      <c r="F135" s="17">
        <v>5808</v>
      </c>
      <c r="G135" s="17">
        <v>8995</v>
      </c>
      <c r="H135" s="17">
        <v>0</v>
      </c>
      <c r="I135" s="17">
        <v>0</v>
      </c>
      <c r="J135" s="17">
        <v>0</v>
      </c>
      <c r="K135" s="17">
        <v>5</v>
      </c>
      <c r="L135" s="17">
        <v>752</v>
      </c>
      <c r="M135" s="17">
        <v>6</v>
      </c>
      <c r="N135" s="20" t="s">
        <v>765</v>
      </c>
    </row>
    <row r="136" spans="2:14" x14ac:dyDescent="0.2">
      <c r="B136" s="16">
        <v>4200</v>
      </c>
      <c r="C136" s="16" t="s">
        <v>1054</v>
      </c>
      <c r="D136" s="17">
        <v>14481</v>
      </c>
      <c r="E136" s="17">
        <v>5535</v>
      </c>
      <c r="F136" s="17">
        <v>8946</v>
      </c>
      <c r="G136" s="17">
        <v>4075</v>
      </c>
      <c r="H136" s="17">
        <v>5</v>
      </c>
      <c r="I136" s="17">
        <v>4</v>
      </c>
      <c r="J136" s="17">
        <v>7</v>
      </c>
      <c r="K136" s="17">
        <v>24</v>
      </c>
      <c r="L136" s="17">
        <v>1944</v>
      </c>
      <c r="M136" s="17">
        <v>27</v>
      </c>
      <c r="N136" s="20" t="s">
        <v>730</v>
      </c>
    </row>
    <row r="137" spans="2:14" x14ac:dyDescent="0.2">
      <c r="B137" s="16">
        <v>4201</v>
      </c>
      <c r="C137" s="16" t="s">
        <v>283</v>
      </c>
      <c r="D137" s="17">
        <v>36361</v>
      </c>
      <c r="E137" s="17">
        <v>15242</v>
      </c>
      <c r="F137" s="17">
        <v>21119</v>
      </c>
      <c r="G137" s="17">
        <v>57096</v>
      </c>
      <c r="H137" s="17">
        <v>1</v>
      </c>
      <c r="I137" s="17">
        <v>0</v>
      </c>
      <c r="J137" s="17">
        <v>2</v>
      </c>
      <c r="K137" s="17">
        <v>25</v>
      </c>
      <c r="L137" s="17">
        <v>5811</v>
      </c>
      <c r="M137" s="17">
        <v>72</v>
      </c>
      <c r="N137" s="20" t="s">
        <v>725</v>
      </c>
    </row>
    <row r="138" spans="2:14" x14ac:dyDescent="0.2">
      <c r="B138" s="16">
        <v>4202</v>
      </c>
      <c r="C138" s="16" t="s">
        <v>1055</v>
      </c>
      <c r="D138" s="17">
        <v>28255</v>
      </c>
      <c r="E138" s="17">
        <v>350</v>
      </c>
      <c r="F138" s="17">
        <v>27905</v>
      </c>
      <c r="G138" s="17">
        <v>15667</v>
      </c>
      <c r="H138" s="17">
        <v>5</v>
      </c>
      <c r="I138" s="17">
        <v>2</v>
      </c>
      <c r="J138" s="17">
        <v>14</v>
      </c>
      <c r="K138" s="17">
        <v>34</v>
      </c>
      <c r="L138" s="17">
        <v>1681</v>
      </c>
      <c r="M138" s="17">
        <v>23</v>
      </c>
      <c r="N138" s="20" t="s">
        <v>1406</v>
      </c>
    </row>
    <row r="139" spans="2:14" x14ac:dyDescent="0.2">
      <c r="B139" s="16">
        <v>4203</v>
      </c>
      <c r="C139" s="16" t="s">
        <v>1056</v>
      </c>
      <c r="D139" s="17">
        <v>50787</v>
      </c>
      <c r="E139" s="17">
        <v>21530</v>
      </c>
      <c r="F139" s="17">
        <v>29257</v>
      </c>
      <c r="G139" s="17">
        <v>37114</v>
      </c>
      <c r="H139" s="17">
        <v>13</v>
      </c>
      <c r="I139" s="17">
        <v>6</v>
      </c>
      <c r="J139" s="17">
        <v>54</v>
      </c>
      <c r="K139" s="17">
        <v>42</v>
      </c>
      <c r="L139" s="17">
        <v>2248</v>
      </c>
      <c r="M139" s="17">
        <v>11</v>
      </c>
      <c r="N139" s="20" t="s">
        <v>891</v>
      </c>
    </row>
    <row r="140" spans="2:14" x14ac:dyDescent="0.2">
      <c r="B140" s="16">
        <v>4204</v>
      </c>
      <c r="C140" s="16" t="s">
        <v>1057</v>
      </c>
      <c r="D140" s="17">
        <v>15416</v>
      </c>
      <c r="E140" s="17">
        <v>766</v>
      </c>
      <c r="F140" s="17">
        <v>14650</v>
      </c>
      <c r="G140" s="17">
        <v>13424</v>
      </c>
      <c r="H140" s="17">
        <v>5</v>
      </c>
      <c r="I140" s="17">
        <v>4</v>
      </c>
      <c r="J140" s="17">
        <v>7</v>
      </c>
      <c r="K140" s="17">
        <v>1</v>
      </c>
      <c r="L140" s="17">
        <v>2100</v>
      </c>
      <c r="M140" s="17">
        <v>15</v>
      </c>
      <c r="N140" s="20" t="s">
        <v>905</v>
      </c>
    </row>
    <row r="141" spans="2:14" x14ac:dyDescent="0.2">
      <c r="B141" s="16">
        <v>4205</v>
      </c>
      <c r="C141" s="16" t="s">
        <v>1058</v>
      </c>
      <c r="D141" s="17">
        <v>11561</v>
      </c>
      <c r="E141" s="17">
        <v>4662</v>
      </c>
      <c r="F141" s="17">
        <v>6899</v>
      </c>
      <c r="G141" s="17">
        <v>6871</v>
      </c>
      <c r="H141" s="17">
        <v>6</v>
      </c>
      <c r="I141" s="17">
        <v>5</v>
      </c>
      <c r="J141" s="17">
        <v>6</v>
      </c>
      <c r="K141" s="17">
        <v>8</v>
      </c>
      <c r="L141" s="17">
        <v>1440</v>
      </c>
      <c r="M141" s="17">
        <v>2</v>
      </c>
      <c r="N141" s="20" t="s">
        <v>1143</v>
      </c>
    </row>
    <row r="142" spans="2:14" x14ac:dyDescent="0.2">
      <c r="B142" s="16">
        <v>4206</v>
      </c>
      <c r="C142" s="16" t="s">
        <v>1059</v>
      </c>
      <c r="D142" s="17">
        <v>32208</v>
      </c>
      <c r="E142" s="17">
        <v>4202</v>
      </c>
      <c r="F142" s="17">
        <v>28006</v>
      </c>
      <c r="G142" s="17">
        <v>23195</v>
      </c>
      <c r="H142" s="17">
        <v>27</v>
      </c>
      <c r="I142" s="17">
        <v>20</v>
      </c>
      <c r="J142" s="17">
        <v>71</v>
      </c>
      <c r="K142" s="17">
        <v>21</v>
      </c>
      <c r="L142" s="17">
        <v>2709</v>
      </c>
      <c r="M142" s="17">
        <v>42</v>
      </c>
      <c r="N142" s="20" t="s">
        <v>1409</v>
      </c>
    </row>
    <row r="143" spans="2:14" x14ac:dyDescent="0.2">
      <c r="B143" s="16">
        <v>4207</v>
      </c>
      <c r="C143" s="16" t="s">
        <v>1060</v>
      </c>
      <c r="D143" s="17">
        <v>14997</v>
      </c>
      <c r="E143" s="17">
        <v>1931</v>
      </c>
      <c r="F143" s="17">
        <v>13066</v>
      </c>
      <c r="G143" s="17">
        <v>24007</v>
      </c>
      <c r="H143" s="17">
        <v>1</v>
      </c>
      <c r="I143" s="17">
        <v>0</v>
      </c>
      <c r="J143" s="17">
        <v>8</v>
      </c>
      <c r="K143" s="17">
        <v>52</v>
      </c>
      <c r="L143" s="17">
        <v>1412</v>
      </c>
      <c r="M143" s="17">
        <v>9</v>
      </c>
      <c r="N143" s="20" t="s">
        <v>893</v>
      </c>
    </row>
    <row r="144" spans="2:14" x14ac:dyDescent="0.2">
      <c r="B144" s="16">
        <v>4208</v>
      </c>
      <c r="C144" s="16" t="s">
        <v>1061</v>
      </c>
      <c r="D144" s="17">
        <v>32459</v>
      </c>
      <c r="E144" s="17">
        <v>4123</v>
      </c>
      <c r="F144" s="17">
        <v>28336</v>
      </c>
      <c r="G144" s="17">
        <v>17548</v>
      </c>
      <c r="H144" s="17">
        <v>20</v>
      </c>
      <c r="I144" s="17">
        <v>8</v>
      </c>
      <c r="J144" s="17">
        <v>57</v>
      </c>
      <c r="K144" s="17">
        <v>35</v>
      </c>
      <c r="L144" s="17">
        <v>2089</v>
      </c>
      <c r="M144" s="17">
        <v>20</v>
      </c>
      <c r="N144" s="20" t="s">
        <v>1388</v>
      </c>
    </row>
    <row r="145" spans="2:14" x14ac:dyDescent="0.2">
      <c r="B145" s="16">
        <v>4209</v>
      </c>
      <c r="C145" s="16" t="s">
        <v>1062</v>
      </c>
      <c r="D145" s="17">
        <v>48879</v>
      </c>
      <c r="E145" s="17">
        <v>6958</v>
      </c>
      <c r="F145" s="17">
        <v>41921</v>
      </c>
      <c r="G145" s="17">
        <v>19238</v>
      </c>
      <c r="H145" s="17">
        <v>30</v>
      </c>
      <c r="I145" s="17">
        <v>18</v>
      </c>
      <c r="J145" s="17">
        <v>130</v>
      </c>
      <c r="K145" s="17">
        <v>35</v>
      </c>
      <c r="L145" s="17">
        <v>2618</v>
      </c>
      <c r="M145" s="17">
        <v>3</v>
      </c>
      <c r="N145" s="20" t="s">
        <v>1144</v>
      </c>
    </row>
    <row r="146" spans="2:14" x14ac:dyDescent="0.2">
      <c r="B146" s="16">
        <v>4210</v>
      </c>
      <c r="C146" s="16" t="s">
        <v>1063</v>
      </c>
      <c r="D146" s="17">
        <v>39570</v>
      </c>
      <c r="E146" s="17">
        <v>17511</v>
      </c>
      <c r="F146" s="17">
        <v>22059</v>
      </c>
      <c r="G146" s="17">
        <v>15783</v>
      </c>
      <c r="H146" s="17">
        <v>4</v>
      </c>
      <c r="I146" s="17">
        <v>4</v>
      </c>
      <c r="J146" s="17">
        <v>4</v>
      </c>
      <c r="K146" s="17">
        <v>17</v>
      </c>
      <c r="L146" s="17">
        <v>1998</v>
      </c>
      <c r="M146" s="17">
        <v>21</v>
      </c>
      <c r="N146" s="20" t="s">
        <v>897</v>
      </c>
    </row>
    <row r="147" spans="2:14" x14ac:dyDescent="0.2">
      <c r="B147" s="32">
        <v>4249</v>
      </c>
      <c r="C147" s="32" t="s">
        <v>1064</v>
      </c>
      <c r="D147" s="36">
        <v>219502</v>
      </c>
      <c r="E147" s="36">
        <v>48016</v>
      </c>
      <c r="F147" s="36">
        <v>171486</v>
      </c>
      <c r="G147" s="36">
        <v>154147</v>
      </c>
      <c r="H147" s="36">
        <v>68</v>
      </c>
      <c r="I147" s="36">
        <v>33</v>
      </c>
      <c r="J147" s="36">
        <v>239</v>
      </c>
      <c r="K147" s="36">
        <v>304</v>
      </c>
      <c r="L147" s="36">
        <v>17722</v>
      </c>
      <c r="M147" s="36">
        <v>105</v>
      </c>
      <c r="N147" s="37" t="s">
        <v>798</v>
      </c>
    </row>
    <row r="148" spans="2:14" x14ac:dyDescent="0.2">
      <c r="B148" s="16">
        <v>4221</v>
      </c>
      <c r="C148" s="16" t="s">
        <v>1065</v>
      </c>
      <c r="D148" s="17">
        <v>2111</v>
      </c>
      <c r="E148" s="17">
        <v>257</v>
      </c>
      <c r="F148" s="17">
        <v>1854</v>
      </c>
      <c r="G148" s="17">
        <v>1067</v>
      </c>
      <c r="H148" s="17">
        <v>0</v>
      </c>
      <c r="I148" s="17">
        <v>0</v>
      </c>
      <c r="J148" s="17">
        <v>0</v>
      </c>
      <c r="K148" s="17">
        <v>-1</v>
      </c>
      <c r="L148" s="17">
        <v>478</v>
      </c>
      <c r="M148" s="17">
        <v>0</v>
      </c>
      <c r="N148" s="20" t="s">
        <v>1145</v>
      </c>
    </row>
    <row r="149" spans="2:14" x14ac:dyDescent="0.2">
      <c r="B149" s="16">
        <v>4222</v>
      </c>
      <c r="C149" s="16" t="s">
        <v>1066</v>
      </c>
      <c r="D149" s="17">
        <v>11404</v>
      </c>
      <c r="E149" s="17">
        <v>3736</v>
      </c>
      <c r="F149" s="17">
        <v>7668</v>
      </c>
      <c r="G149" s="17">
        <v>2977</v>
      </c>
      <c r="H149" s="17">
        <v>4</v>
      </c>
      <c r="I149" s="17">
        <v>3</v>
      </c>
      <c r="J149" s="17">
        <v>9</v>
      </c>
      <c r="K149" s="17">
        <v>3</v>
      </c>
      <c r="L149" s="17">
        <v>729</v>
      </c>
      <c r="M149" s="17">
        <v>5</v>
      </c>
      <c r="N149" s="20" t="s">
        <v>825</v>
      </c>
    </row>
    <row r="150" spans="2:14" x14ac:dyDescent="0.2">
      <c r="B150" s="16">
        <v>4223</v>
      </c>
      <c r="C150" s="16" t="s">
        <v>1067</v>
      </c>
      <c r="D150" s="17">
        <v>5956</v>
      </c>
      <c r="E150" s="17">
        <v>787</v>
      </c>
      <c r="F150" s="17">
        <v>5169</v>
      </c>
      <c r="G150" s="17">
        <v>4753</v>
      </c>
      <c r="H150" s="17">
        <v>1</v>
      </c>
      <c r="I150" s="17">
        <v>0</v>
      </c>
      <c r="J150" s="17">
        <v>2</v>
      </c>
      <c r="K150" s="17">
        <v>2</v>
      </c>
      <c r="L150" s="17">
        <v>941</v>
      </c>
      <c r="M150" s="17">
        <v>4</v>
      </c>
      <c r="N150" s="20" t="s">
        <v>723</v>
      </c>
    </row>
    <row r="151" spans="2:14" x14ac:dyDescent="0.2">
      <c r="B151" s="16">
        <v>4224</v>
      </c>
      <c r="C151" s="16" t="s">
        <v>1068</v>
      </c>
      <c r="D151" s="17">
        <v>5260</v>
      </c>
      <c r="E151" s="17">
        <v>454</v>
      </c>
      <c r="F151" s="17">
        <v>4806</v>
      </c>
      <c r="G151" s="17">
        <v>2303</v>
      </c>
      <c r="H151" s="17">
        <v>3</v>
      </c>
      <c r="I151" s="17">
        <v>0</v>
      </c>
      <c r="J151" s="17">
        <v>21</v>
      </c>
      <c r="K151" s="17">
        <v>4</v>
      </c>
      <c r="L151" s="17">
        <v>581</v>
      </c>
      <c r="M151" s="17">
        <v>4</v>
      </c>
      <c r="N151" s="20" t="s">
        <v>825</v>
      </c>
    </row>
    <row r="152" spans="2:14" x14ac:dyDescent="0.2">
      <c r="B152" s="16">
        <v>4226</v>
      </c>
      <c r="C152" s="16" t="s">
        <v>1069</v>
      </c>
      <c r="D152" s="17">
        <v>1467</v>
      </c>
      <c r="E152" s="17">
        <v>241</v>
      </c>
      <c r="F152" s="17">
        <v>1226</v>
      </c>
      <c r="G152" s="17">
        <v>1215</v>
      </c>
      <c r="H152" s="17">
        <v>1</v>
      </c>
      <c r="I152" s="17">
        <v>0</v>
      </c>
      <c r="J152" s="17">
        <v>2</v>
      </c>
      <c r="K152" s="17">
        <v>0</v>
      </c>
      <c r="L152" s="17">
        <v>274</v>
      </c>
      <c r="M152" s="17">
        <v>0</v>
      </c>
      <c r="N152" s="20" t="s">
        <v>1145</v>
      </c>
    </row>
    <row r="153" spans="2:14" x14ac:dyDescent="0.2">
      <c r="B153" s="16">
        <v>4227</v>
      </c>
      <c r="C153" s="16" t="s">
        <v>1070</v>
      </c>
      <c r="D153" s="17">
        <v>3783</v>
      </c>
      <c r="E153" s="17">
        <v>397</v>
      </c>
      <c r="F153" s="17">
        <v>3386</v>
      </c>
      <c r="G153" s="17">
        <v>2245</v>
      </c>
      <c r="H153" s="17">
        <v>2</v>
      </c>
      <c r="I153" s="17">
        <v>2</v>
      </c>
      <c r="J153" s="17">
        <v>2</v>
      </c>
      <c r="K153" s="17">
        <v>5</v>
      </c>
      <c r="L153" s="17">
        <v>330</v>
      </c>
      <c r="M153" s="17">
        <v>3</v>
      </c>
      <c r="N153" s="20" t="s">
        <v>870</v>
      </c>
    </row>
    <row r="154" spans="2:14" x14ac:dyDescent="0.2">
      <c r="B154" s="16">
        <v>4228</v>
      </c>
      <c r="C154" s="16" t="s">
        <v>1071</v>
      </c>
      <c r="D154" s="17">
        <v>13322</v>
      </c>
      <c r="E154" s="17">
        <v>2017</v>
      </c>
      <c r="F154" s="17">
        <v>11305</v>
      </c>
      <c r="G154" s="17">
        <v>13805</v>
      </c>
      <c r="H154" s="17">
        <v>1</v>
      </c>
      <c r="I154" s="17">
        <v>0</v>
      </c>
      <c r="J154" s="17">
        <v>9</v>
      </c>
      <c r="K154" s="17">
        <v>43</v>
      </c>
      <c r="L154" s="17">
        <v>1430</v>
      </c>
      <c r="M154" s="17">
        <v>7</v>
      </c>
      <c r="N154" s="20" t="s">
        <v>891</v>
      </c>
    </row>
    <row r="155" spans="2:14" x14ac:dyDescent="0.2">
      <c r="B155" s="16">
        <v>4229</v>
      </c>
      <c r="C155" s="16" t="s">
        <v>1072</v>
      </c>
      <c r="D155" s="17">
        <v>5418</v>
      </c>
      <c r="E155" s="17">
        <v>169</v>
      </c>
      <c r="F155" s="17">
        <v>5249</v>
      </c>
      <c r="G155" s="17">
        <v>7356</v>
      </c>
      <c r="H155" s="17">
        <v>7</v>
      </c>
      <c r="I155" s="17">
        <v>4</v>
      </c>
      <c r="J155" s="17">
        <v>15</v>
      </c>
      <c r="K155" s="17">
        <v>11</v>
      </c>
      <c r="L155" s="17">
        <v>544</v>
      </c>
      <c r="M155" s="17">
        <v>7</v>
      </c>
      <c r="N155" s="20" t="s">
        <v>811</v>
      </c>
    </row>
    <row r="156" spans="2:14" x14ac:dyDescent="0.2">
      <c r="B156" s="16">
        <v>4230</v>
      </c>
      <c r="C156" s="16" t="s">
        <v>1073</v>
      </c>
      <c r="D156" s="17">
        <v>3260</v>
      </c>
      <c r="E156" s="17">
        <v>100</v>
      </c>
      <c r="F156" s="17">
        <v>3160</v>
      </c>
      <c r="G156" s="17">
        <v>1568</v>
      </c>
      <c r="H156" s="17">
        <v>2</v>
      </c>
      <c r="I156" s="17">
        <v>1</v>
      </c>
      <c r="J156" s="17">
        <v>3</v>
      </c>
      <c r="K156" s="17">
        <v>6</v>
      </c>
      <c r="L156" s="17">
        <v>562</v>
      </c>
      <c r="M156" s="17">
        <v>0</v>
      </c>
      <c r="N156" s="20" t="s">
        <v>1145</v>
      </c>
    </row>
    <row r="157" spans="2:14" x14ac:dyDescent="0.2">
      <c r="B157" s="16">
        <v>4231</v>
      </c>
      <c r="C157" s="16" t="s">
        <v>1074</v>
      </c>
      <c r="D157" s="17">
        <v>6316</v>
      </c>
      <c r="E157" s="17">
        <v>861</v>
      </c>
      <c r="F157" s="17">
        <v>5455</v>
      </c>
      <c r="G157" s="17">
        <v>2942</v>
      </c>
      <c r="H157" s="17">
        <v>0</v>
      </c>
      <c r="I157" s="17">
        <v>0</v>
      </c>
      <c r="J157" s="17">
        <v>0</v>
      </c>
      <c r="K157" s="17">
        <v>2</v>
      </c>
      <c r="L157" s="17">
        <v>647</v>
      </c>
      <c r="M157" s="17">
        <v>4</v>
      </c>
      <c r="N157" s="20" t="s">
        <v>906</v>
      </c>
    </row>
    <row r="158" spans="2:14" x14ac:dyDescent="0.2">
      <c r="B158" s="16">
        <v>4232</v>
      </c>
      <c r="C158" s="16" t="s">
        <v>1075</v>
      </c>
      <c r="D158" s="17">
        <v>11659</v>
      </c>
      <c r="E158" s="17">
        <v>3405</v>
      </c>
      <c r="F158" s="17">
        <v>8254</v>
      </c>
      <c r="G158" s="17">
        <v>3063</v>
      </c>
      <c r="H158" s="17">
        <v>3</v>
      </c>
      <c r="I158" s="17">
        <v>2</v>
      </c>
      <c r="J158" s="17">
        <v>4</v>
      </c>
      <c r="K158" s="17">
        <v>2</v>
      </c>
      <c r="L158" s="17">
        <v>95</v>
      </c>
      <c r="M158" s="17">
        <v>0</v>
      </c>
      <c r="N158" s="20" t="s">
        <v>1145</v>
      </c>
    </row>
    <row r="159" spans="2:14" x14ac:dyDescent="0.2">
      <c r="B159" s="16">
        <v>4233</v>
      </c>
      <c r="C159" s="16" t="s">
        <v>1076</v>
      </c>
      <c r="D159" s="17">
        <v>233</v>
      </c>
      <c r="E159" s="17">
        <v>36</v>
      </c>
      <c r="F159" s="17">
        <v>197</v>
      </c>
      <c r="G159" s="17">
        <v>113</v>
      </c>
      <c r="H159" s="17">
        <v>0</v>
      </c>
      <c r="I159" s="17">
        <v>0</v>
      </c>
      <c r="J159" s="17">
        <v>0</v>
      </c>
      <c r="K159" s="17">
        <v>0</v>
      </c>
      <c r="L159" s="17">
        <v>162</v>
      </c>
      <c r="M159" s="17">
        <v>2</v>
      </c>
      <c r="N159" s="20" t="s">
        <v>802</v>
      </c>
    </row>
    <row r="160" spans="2:14" x14ac:dyDescent="0.2">
      <c r="B160" s="16">
        <v>4234</v>
      </c>
      <c r="C160" s="16" t="s">
        <v>1077</v>
      </c>
      <c r="D160" s="17">
        <v>29713</v>
      </c>
      <c r="E160" s="17">
        <v>5149</v>
      </c>
      <c r="F160" s="17">
        <v>24564</v>
      </c>
      <c r="G160" s="17">
        <v>26108</v>
      </c>
      <c r="H160" s="17">
        <v>4</v>
      </c>
      <c r="I160" s="17">
        <v>1</v>
      </c>
      <c r="J160" s="17">
        <v>21</v>
      </c>
      <c r="K160" s="17">
        <v>-1</v>
      </c>
      <c r="L160" s="17">
        <v>1582</v>
      </c>
      <c r="M160" s="17">
        <v>18</v>
      </c>
      <c r="N160" s="20" t="s">
        <v>1154</v>
      </c>
    </row>
    <row r="161" spans="2:14" x14ac:dyDescent="0.2">
      <c r="B161" s="16">
        <v>4235</v>
      </c>
      <c r="C161" s="16" t="s">
        <v>1078</v>
      </c>
      <c r="D161" s="17">
        <v>6966</v>
      </c>
      <c r="E161" s="17">
        <v>333</v>
      </c>
      <c r="F161" s="17">
        <v>6633</v>
      </c>
      <c r="G161" s="17">
        <v>3999</v>
      </c>
      <c r="H161" s="17">
        <v>4</v>
      </c>
      <c r="I161" s="17">
        <v>2</v>
      </c>
      <c r="J161" s="17">
        <v>18</v>
      </c>
      <c r="K161" s="17">
        <v>22</v>
      </c>
      <c r="L161" s="17">
        <v>633</v>
      </c>
      <c r="M161" s="17">
        <v>5</v>
      </c>
      <c r="N161" s="20" t="s">
        <v>900</v>
      </c>
    </row>
    <row r="162" spans="2:14" x14ac:dyDescent="0.2">
      <c r="B162" s="16">
        <v>4236</v>
      </c>
      <c r="C162" s="16" t="s">
        <v>1079</v>
      </c>
      <c r="D162" s="17">
        <v>48740</v>
      </c>
      <c r="E162" s="17">
        <v>12589</v>
      </c>
      <c r="F162" s="17">
        <v>36151</v>
      </c>
      <c r="G162" s="17">
        <v>44928</v>
      </c>
      <c r="H162" s="17">
        <v>3</v>
      </c>
      <c r="I162" s="17">
        <v>1</v>
      </c>
      <c r="J162" s="17">
        <v>4</v>
      </c>
      <c r="K162" s="17">
        <v>131</v>
      </c>
      <c r="L162" s="17">
        <v>4197</v>
      </c>
      <c r="M162" s="17">
        <v>6</v>
      </c>
      <c r="N162" s="20" t="s">
        <v>1143</v>
      </c>
    </row>
    <row r="163" spans="2:14" x14ac:dyDescent="0.2">
      <c r="B163" s="16">
        <v>4237</v>
      </c>
      <c r="C163" s="16" t="s">
        <v>1080</v>
      </c>
      <c r="D163" s="17">
        <v>4949</v>
      </c>
      <c r="E163" s="17">
        <v>1901</v>
      </c>
      <c r="F163" s="17">
        <v>3048</v>
      </c>
      <c r="G163" s="17">
        <v>953</v>
      </c>
      <c r="H163" s="17">
        <v>2</v>
      </c>
      <c r="I163" s="17">
        <v>0</v>
      </c>
      <c r="J163" s="17">
        <v>8</v>
      </c>
      <c r="K163" s="17">
        <v>0</v>
      </c>
      <c r="L163" s="17">
        <v>651</v>
      </c>
      <c r="M163" s="17">
        <v>3</v>
      </c>
      <c r="N163" s="20" t="s">
        <v>714</v>
      </c>
    </row>
    <row r="164" spans="2:14" x14ac:dyDescent="0.2">
      <c r="B164" s="16">
        <v>4238</v>
      </c>
      <c r="C164" s="16" t="s">
        <v>1081</v>
      </c>
      <c r="D164" s="17">
        <v>3634</v>
      </c>
      <c r="E164" s="17">
        <v>155</v>
      </c>
      <c r="F164" s="17">
        <v>3479</v>
      </c>
      <c r="G164" s="17">
        <v>4614</v>
      </c>
      <c r="H164" s="17">
        <v>0</v>
      </c>
      <c r="I164" s="17">
        <v>0</v>
      </c>
      <c r="J164" s="17">
        <v>0</v>
      </c>
      <c r="K164" s="17">
        <v>18</v>
      </c>
      <c r="L164" s="17">
        <v>464</v>
      </c>
      <c r="M164" s="17">
        <v>1</v>
      </c>
      <c r="N164" s="20" t="s">
        <v>803</v>
      </c>
    </row>
    <row r="165" spans="2:14" x14ac:dyDescent="0.2">
      <c r="B165" s="16">
        <v>4239</v>
      </c>
      <c r="C165" s="16" t="s">
        <v>1082</v>
      </c>
      <c r="D165" s="17">
        <v>37543</v>
      </c>
      <c r="E165" s="17">
        <v>11217</v>
      </c>
      <c r="F165" s="17">
        <v>26326</v>
      </c>
      <c r="G165" s="17">
        <v>23483</v>
      </c>
      <c r="H165" s="17">
        <v>9</v>
      </c>
      <c r="I165" s="17">
        <v>2</v>
      </c>
      <c r="J165" s="17">
        <v>72</v>
      </c>
      <c r="K165" s="17">
        <v>34</v>
      </c>
      <c r="L165" s="17">
        <v>1970</v>
      </c>
      <c r="M165" s="17">
        <v>20</v>
      </c>
      <c r="N165" s="20" t="s">
        <v>880</v>
      </c>
    </row>
    <row r="166" spans="2:14" x14ac:dyDescent="0.2">
      <c r="B166" s="16">
        <v>4240</v>
      </c>
      <c r="C166" s="16" t="s">
        <v>1083</v>
      </c>
      <c r="D166" s="17">
        <v>17768</v>
      </c>
      <c r="E166" s="17">
        <v>4212</v>
      </c>
      <c r="F166" s="17">
        <v>13556</v>
      </c>
      <c r="G166" s="17">
        <v>6655</v>
      </c>
      <c r="H166" s="17">
        <v>22</v>
      </c>
      <c r="I166" s="17">
        <v>15</v>
      </c>
      <c r="J166" s="17">
        <v>49</v>
      </c>
      <c r="K166" s="17">
        <v>23</v>
      </c>
      <c r="L166" s="17">
        <v>1452</v>
      </c>
      <c r="M166" s="17">
        <v>16</v>
      </c>
      <c r="N166" s="20" t="s">
        <v>711</v>
      </c>
    </row>
    <row r="167" spans="2:14" x14ac:dyDescent="0.2">
      <c r="B167" s="32">
        <v>4269</v>
      </c>
      <c r="C167" s="32" t="s">
        <v>1084</v>
      </c>
      <c r="D167" s="36">
        <v>277843</v>
      </c>
      <c r="E167" s="36">
        <v>61729</v>
      </c>
      <c r="F167" s="36">
        <v>216114</v>
      </c>
      <c r="G167" s="36">
        <v>251989</v>
      </c>
      <c r="H167" s="36">
        <v>59</v>
      </c>
      <c r="I167" s="36">
        <v>44</v>
      </c>
      <c r="J167" s="36">
        <v>131</v>
      </c>
      <c r="K167" s="36">
        <v>131</v>
      </c>
      <c r="L167" s="36">
        <v>23733</v>
      </c>
      <c r="M167" s="36">
        <v>287</v>
      </c>
      <c r="N167" s="37" t="s">
        <v>873</v>
      </c>
    </row>
    <row r="168" spans="2:14" x14ac:dyDescent="0.2">
      <c r="B168" s="16">
        <v>4251</v>
      </c>
      <c r="C168" s="16" t="s">
        <v>1085</v>
      </c>
      <c r="D168" s="17">
        <v>3387</v>
      </c>
      <c r="E168" s="17">
        <v>137</v>
      </c>
      <c r="F168" s="17">
        <v>3250</v>
      </c>
      <c r="G168" s="17">
        <v>1878</v>
      </c>
      <c r="H168" s="17">
        <v>1</v>
      </c>
      <c r="I168" s="17">
        <v>1</v>
      </c>
      <c r="J168" s="17">
        <v>1</v>
      </c>
      <c r="K168" s="17">
        <v>11</v>
      </c>
      <c r="L168" s="17">
        <v>407</v>
      </c>
      <c r="M168" s="17">
        <v>8</v>
      </c>
      <c r="N168" s="20" t="s">
        <v>1148</v>
      </c>
    </row>
    <row r="169" spans="2:14" x14ac:dyDescent="0.2">
      <c r="B169" s="16">
        <v>4252</v>
      </c>
      <c r="C169" s="16" t="s">
        <v>1086</v>
      </c>
      <c r="D169" s="17">
        <v>70943</v>
      </c>
      <c r="E169" s="17">
        <v>6284</v>
      </c>
      <c r="F169" s="17">
        <v>64659</v>
      </c>
      <c r="G169" s="17">
        <v>81552</v>
      </c>
      <c r="H169" s="17">
        <v>1</v>
      </c>
      <c r="I169" s="17">
        <v>0</v>
      </c>
      <c r="J169" s="17">
        <v>7</v>
      </c>
      <c r="K169" s="17">
        <v>10</v>
      </c>
      <c r="L169" s="17">
        <v>2568</v>
      </c>
      <c r="M169" s="17">
        <v>33</v>
      </c>
      <c r="N169" s="20" t="s">
        <v>811</v>
      </c>
    </row>
    <row r="170" spans="2:14" x14ac:dyDescent="0.2">
      <c r="B170" s="16">
        <v>4253</v>
      </c>
      <c r="C170" s="16" t="s">
        <v>1087</v>
      </c>
      <c r="D170" s="17">
        <v>13708</v>
      </c>
      <c r="E170" s="17">
        <v>1822</v>
      </c>
      <c r="F170" s="17">
        <v>11886</v>
      </c>
      <c r="G170" s="17">
        <v>12541</v>
      </c>
      <c r="H170" s="17">
        <v>11</v>
      </c>
      <c r="I170" s="17">
        <v>8</v>
      </c>
      <c r="J170" s="17">
        <v>14</v>
      </c>
      <c r="K170" s="17">
        <v>13</v>
      </c>
      <c r="L170" s="17">
        <v>1744</v>
      </c>
      <c r="M170" s="17">
        <v>8</v>
      </c>
      <c r="N170" s="20" t="s">
        <v>714</v>
      </c>
    </row>
    <row r="171" spans="2:14" x14ac:dyDescent="0.2">
      <c r="B171" s="16">
        <v>4254</v>
      </c>
      <c r="C171" s="16" t="s">
        <v>1088</v>
      </c>
      <c r="D171" s="17">
        <v>39994</v>
      </c>
      <c r="E171" s="17">
        <v>8776</v>
      </c>
      <c r="F171" s="17">
        <v>31218</v>
      </c>
      <c r="G171" s="17">
        <v>30967</v>
      </c>
      <c r="H171" s="17">
        <v>8</v>
      </c>
      <c r="I171" s="17">
        <v>4</v>
      </c>
      <c r="J171" s="17">
        <v>26</v>
      </c>
      <c r="K171" s="17">
        <v>28</v>
      </c>
      <c r="L171" s="17">
        <v>5125</v>
      </c>
      <c r="M171" s="17">
        <v>21</v>
      </c>
      <c r="N171" s="20" t="s">
        <v>851</v>
      </c>
    </row>
    <row r="172" spans="2:14" x14ac:dyDescent="0.2">
      <c r="B172" s="16">
        <v>4255</v>
      </c>
      <c r="C172" s="16" t="s">
        <v>1089</v>
      </c>
      <c r="D172" s="17">
        <v>5629</v>
      </c>
      <c r="E172" s="17">
        <v>2052</v>
      </c>
      <c r="F172" s="17">
        <v>3577</v>
      </c>
      <c r="G172" s="17">
        <v>7920</v>
      </c>
      <c r="H172" s="17">
        <v>4</v>
      </c>
      <c r="I172" s="17">
        <v>4</v>
      </c>
      <c r="J172" s="17">
        <v>4</v>
      </c>
      <c r="K172" s="17">
        <v>0</v>
      </c>
      <c r="L172" s="17">
        <v>735</v>
      </c>
      <c r="M172" s="17">
        <v>21</v>
      </c>
      <c r="N172" s="20" t="s">
        <v>1410</v>
      </c>
    </row>
    <row r="173" spans="2:14" x14ac:dyDescent="0.2">
      <c r="B173" s="16">
        <v>4256</v>
      </c>
      <c r="C173" s="16" t="s">
        <v>1090</v>
      </c>
      <c r="D173" s="17">
        <v>5278</v>
      </c>
      <c r="E173" s="17">
        <v>871</v>
      </c>
      <c r="F173" s="17">
        <v>4407</v>
      </c>
      <c r="G173" s="17">
        <v>4384</v>
      </c>
      <c r="H173" s="17">
        <v>2</v>
      </c>
      <c r="I173" s="17">
        <v>1</v>
      </c>
      <c r="J173" s="17">
        <v>7</v>
      </c>
      <c r="K173" s="17">
        <v>2</v>
      </c>
      <c r="L173" s="17">
        <v>536</v>
      </c>
      <c r="M173" s="17">
        <v>34</v>
      </c>
      <c r="N173" s="20" t="s">
        <v>1411</v>
      </c>
    </row>
    <row r="174" spans="2:14" x14ac:dyDescent="0.2">
      <c r="B174" s="16">
        <v>4257</v>
      </c>
      <c r="C174" s="16" t="s">
        <v>1091</v>
      </c>
      <c r="D174" s="17">
        <v>2425</v>
      </c>
      <c r="E174" s="17">
        <v>138</v>
      </c>
      <c r="F174" s="17">
        <v>2287</v>
      </c>
      <c r="G174" s="17">
        <v>973</v>
      </c>
      <c r="H174" s="17">
        <v>4</v>
      </c>
      <c r="I174" s="17">
        <v>4</v>
      </c>
      <c r="J174" s="17">
        <v>4</v>
      </c>
      <c r="K174" s="17">
        <v>0</v>
      </c>
      <c r="L174" s="17">
        <v>186</v>
      </c>
      <c r="M174" s="17">
        <v>0</v>
      </c>
      <c r="N174" s="20" t="s">
        <v>1145</v>
      </c>
    </row>
    <row r="175" spans="2:14" x14ac:dyDescent="0.2">
      <c r="B175" s="16">
        <v>4258</v>
      </c>
      <c r="C175" s="16" t="s">
        <v>285</v>
      </c>
      <c r="D175" s="17">
        <v>55254</v>
      </c>
      <c r="E175" s="17">
        <v>22450</v>
      </c>
      <c r="F175" s="17">
        <v>32804</v>
      </c>
      <c r="G175" s="17">
        <v>42909</v>
      </c>
      <c r="H175" s="17">
        <v>2</v>
      </c>
      <c r="I175" s="17">
        <v>2</v>
      </c>
      <c r="J175" s="17">
        <v>2</v>
      </c>
      <c r="K175" s="17">
        <v>9</v>
      </c>
      <c r="L175" s="17">
        <v>7190</v>
      </c>
      <c r="M175" s="17">
        <v>94</v>
      </c>
      <c r="N175" s="20" t="s">
        <v>874</v>
      </c>
    </row>
    <row r="176" spans="2:14" x14ac:dyDescent="0.2">
      <c r="B176" s="16">
        <v>4259</v>
      </c>
      <c r="C176" s="16" t="s">
        <v>1092</v>
      </c>
      <c r="D176" s="17">
        <v>1633</v>
      </c>
      <c r="E176" s="17">
        <v>1219</v>
      </c>
      <c r="F176" s="17">
        <v>414</v>
      </c>
      <c r="G176" s="17">
        <v>2748</v>
      </c>
      <c r="H176" s="17">
        <v>2</v>
      </c>
      <c r="I176" s="17">
        <v>2</v>
      </c>
      <c r="J176" s="17">
        <v>2</v>
      </c>
      <c r="K176" s="17">
        <v>7</v>
      </c>
      <c r="L176" s="17">
        <v>440</v>
      </c>
      <c r="M176" s="17">
        <v>4</v>
      </c>
      <c r="N176" s="20" t="s">
        <v>870</v>
      </c>
    </row>
    <row r="177" spans="2:14" x14ac:dyDescent="0.2">
      <c r="B177" s="16">
        <v>4260</v>
      </c>
      <c r="C177" s="16" t="s">
        <v>1093</v>
      </c>
      <c r="D177" s="17">
        <v>56933</v>
      </c>
      <c r="E177" s="17">
        <v>14320</v>
      </c>
      <c r="F177" s="17">
        <v>42613</v>
      </c>
      <c r="G177" s="17">
        <v>49823</v>
      </c>
      <c r="H177" s="17">
        <v>5</v>
      </c>
      <c r="I177" s="17">
        <v>3</v>
      </c>
      <c r="J177" s="17">
        <v>26</v>
      </c>
      <c r="K177" s="17">
        <v>26</v>
      </c>
      <c r="L177" s="17">
        <v>1707</v>
      </c>
      <c r="M177" s="17">
        <v>13</v>
      </c>
      <c r="N177" s="20" t="s">
        <v>763</v>
      </c>
    </row>
    <row r="178" spans="2:14" x14ac:dyDescent="0.2">
      <c r="B178" s="16">
        <v>4261</v>
      </c>
      <c r="C178" s="16" t="s">
        <v>1094</v>
      </c>
      <c r="D178" s="17">
        <v>8759</v>
      </c>
      <c r="E178" s="17">
        <v>2140</v>
      </c>
      <c r="F178" s="17">
        <v>6619</v>
      </c>
      <c r="G178" s="17">
        <v>6668</v>
      </c>
      <c r="H178" s="17">
        <v>7</v>
      </c>
      <c r="I178" s="17">
        <v>6</v>
      </c>
      <c r="J178" s="17">
        <v>9</v>
      </c>
      <c r="K178" s="17">
        <v>0</v>
      </c>
      <c r="L178" s="17">
        <v>1000</v>
      </c>
      <c r="M178" s="17">
        <v>8</v>
      </c>
      <c r="N178" s="20" t="s">
        <v>765</v>
      </c>
    </row>
    <row r="179" spans="2:14" x14ac:dyDescent="0.2">
      <c r="B179" s="16">
        <v>4262</v>
      </c>
      <c r="C179" s="16" t="s">
        <v>1095</v>
      </c>
      <c r="D179" s="17">
        <v>557</v>
      </c>
      <c r="E179" s="17">
        <v>172</v>
      </c>
      <c r="F179" s="17">
        <v>385</v>
      </c>
      <c r="G179" s="17">
        <v>798</v>
      </c>
      <c r="H179" s="17">
        <v>0</v>
      </c>
      <c r="I179" s="17">
        <v>0</v>
      </c>
      <c r="J179" s="17">
        <v>0</v>
      </c>
      <c r="K179" s="17">
        <v>2</v>
      </c>
      <c r="L179" s="17">
        <v>496</v>
      </c>
      <c r="M179" s="17">
        <v>9</v>
      </c>
      <c r="N179" s="20" t="s">
        <v>1403</v>
      </c>
    </row>
    <row r="180" spans="2:14" x14ac:dyDescent="0.2">
      <c r="B180" s="16">
        <v>4263</v>
      </c>
      <c r="C180" s="16" t="s">
        <v>1096</v>
      </c>
      <c r="D180" s="17">
        <v>10258</v>
      </c>
      <c r="E180" s="17">
        <v>846</v>
      </c>
      <c r="F180" s="17">
        <v>9412</v>
      </c>
      <c r="G180" s="17">
        <v>7269</v>
      </c>
      <c r="H180" s="17">
        <v>7</v>
      </c>
      <c r="I180" s="17">
        <v>5</v>
      </c>
      <c r="J180" s="17">
        <v>23</v>
      </c>
      <c r="K180" s="17">
        <v>21</v>
      </c>
      <c r="L180" s="17">
        <v>1180</v>
      </c>
      <c r="M180" s="17">
        <v>25</v>
      </c>
      <c r="N180" s="20" t="s">
        <v>646</v>
      </c>
    </row>
    <row r="181" spans="2:14" x14ac:dyDescent="0.2">
      <c r="B181" s="16">
        <v>4264</v>
      </c>
      <c r="C181" s="16" t="s">
        <v>1097</v>
      </c>
      <c r="D181" s="17">
        <v>3085</v>
      </c>
      <c r="E181" s="17">
        <v>502</v>
      </c>
      <c r="F181" s="17">
        <v>2583</v>
      </c>
      <c r="G181" s="17">
        <v>1559</v>
      </c>
      <c r="H181" s="17">
        <v>5</v>
      </c>
      <c r="I181" s="17">
        <v>4</v>
      </c>
      <c r="J181" s="17">
        <v>6</v>
      </c>
      <c r="K181" s="17">
        <v>2</v>
      </c>
      <c r="L181" s="17">
        <v>419</v>
      </c>
      <c r="M181" s="17">
        <v>9</v>
      </c>
      <c r="N181" s="20" t="s">
        <v>643</v>
      </c>
    </row>
    <row r="182" spans="2:14" x14ac:dyDescent="0.2">
      <c r="B182" s="32">
        <v>4299</v>
      </c>
      <c r="C182" s="32" t="s">
        <v>1098</v>
      </c>
      <c r="D182" s="36">
        <v>312121</v>
      </c>
      <c r="E182" s="36">
        <v>72181</v>
      </c>
      <c r="F182" s="36">
        <v>239940</v>
      </c>
      <c r="G182" s="36">
        <v>247978</v>
      </c>
      <c r="H182" s="36">
        <v>119</v>
      </c>
      <c r="I182" s="36">
        <v>85</v>
      </c>
      <c r="J182" s="36">
        <v>272</v>
      </c>
      <c r="K182" s="36">
        <v>429</v>
      </c>
      <c r="L182" s="36">
        <v>37281</v>
      </c>
      <c r="M182" s="36">
        <v>878</v>
      </c>
      <c r="N182" s="37" t="s">
        <v>1378</v>
      </c>
    </row>
    <row r="183" spans="2:14" x14ac:dyDescent="0.2">
      <c r="B183" s="16">
        <v>4271</v>
      </c>
      <c r="C183" s="16" t="s">
        <v>1099</v>
      </c>
      <c r="D183" s="17">
        <v>23791</v>
      </c>
      <c r="E183" s="17">
        <v>13728</v>
      </c>
      <c r="F183" s="17">
        <v>10063</v>
      </c>
      <c r="G183" s="17">
        <v>18572</v>
      </c>
      <c r="H183" s="17">
        <v>2</v>
      </c>
      <c r="I183" s="17">
        <v>2</v>
      </c>
      <c r="J183" s="17">
        <v>2</v>
      </c>
      <c r="K183" s="17">
        <v>48</v>
      </c>
      <c r="L183" s="17">
        <v>4273</v>
      </c>
      <c r="M183" s="17">
        <v>168</v>
      </c>
      <c r="N183" s="20" t="s">
        <v>1412</v>
      </c>
    </row>
    <row r="184" spans="2:14" x14ac:dyDescent="0.2">
      <c r="B184" s="16">
        <v>4273</v>
      </c>
      <c r="C184" s="16" t="s">
        <v>1100</v>
      </c>
      <c r="D184" s="17">
        <v>4170</v>
      </c>
      <c r="E184" s="17">
        <v>250</v>
      </c>
      <c r="F184" s="17">
        <v>3920</v>
      </c>
      <c r="G184" s="17">
        <v>3568</v>
      </c>
      <c r="H184" s="17">
        <v>1</v>
      </c>
      <c r="I184" s="17">
        <v>1</v>
      </c>
      <c r="J184" s="17">
        <v>1</v>
      </c>
      <c r="K184" s="17">
        <v>2</v>
      </c>
      <c r="L184" s="17">
        <v>403</v>
      </c>
      <c r="M184" s="17">
        <v>3</v>
      </c>
      <c r="N184" s="20" t="s">
        <v>866</v>
      </c>
    </row>
    <row r="185" spans="2:14" x14ac:dyDescent="0.2">
      <c r="B185" s="16">
        <v>4274</v>
      </c>
      <c r="C185" s="16" t="s">
        <v>1101</v>
      </c>
      <c r="D185" s="17">
        <v>23995</v>
      </c>
      <c r="E185" s="17">
        <v>1541</v>
      </c>
      <c r="F185" s="17">
        <v>22454</v>
      </c>
      <c r="G185" s="17">
        <v>16289</v>
      </c>
      <c r="H185" s="17">
        <v>10</v>
      </c>
      <c r="I185" s="17">
        <v>9</v>
      </c>
      <c r="J185" s="17">
        <v>13</v>
      </c>
      <c r="K185" s="17">
        <v>65</v>
      </c>
      <c r="L185" s="17">
        <v>2013</v>
      </c>
      <c r="M185" s="17">
        <v>26</v>
      </c>
      <c r="N185" s="20" t="s">
        <v>811</v>
      </c>
    </row>
    <row r="186" spans="2:14" x14ac:dyDescent="0.2">
      <c r="B186" s="16">
        <v>4275</v>
      </c>
      <c r="C186" s="16" t="s">
        <v>1102</v>
      </c>
      <c r="D186" s="17">
        <v>2849</v>
      </c>
      <c r="E186" s="17">
        <v>595</v>
      </c>
      <c r="F186" s="17">
        <v>2254</v>
      </c>
      <c r="G186" s="17">
        <v>2985</v>
      </c>
      <c r="H186" s="17">
        <v>2</v>
      </c>
      <c r="I186" s="17">
        <v>2</v>
      </c>
      <c r="J186" s="17">
        <v>2</v>
      </c>
      <c r="K186" s="17">
        <v>1</v>
      </c>
      <c r="L186" s="17">
        <v>453</v>
      </c>
      <c r="M186" s="17">
        <v>3</v>
      </c>
      <c r="N186" s="20" t="s">
        <v>715</v>
      </c>
    </row>
    <row r="187" spans="2:14" x14ac:dyDescent="0.2">
      <c r="B187" s="16">
        <v>4276</v>
      </c>
      <c r="C187" s="16" t="s">
        <v>1103</v>
      </c>
      <c r="D187" s="17">
        <v>28067</v>
      </c>
      <c r="E187" s="17">
        <v>2144</v>
      </c>
      <c r="F187" s="17">
        <v>25923</v>
      </c>
      <c r="G187" s="17">
        <v>17383</v>
      </c>
      <c r="H187" s="17">
        <v>18</v>
      </c>
      <c r="I187" s="17">
        <v>13</v>
      </c>
      <c r="J187" s="17">
        <v>61</v>
      </c>
      <c r="K187" s="17">
        <v>70</v>
      </c>
      <c r="L187" s="17">
        <v>2298</v>
      </c>
      <c r="M187" s="17">
        <v>17</v>
      </c>
      <c r="N187" s="20" t="s">
        <v>866</v>
      </c>
    </row>
    <row r="188" spans="2:14" x14ac:dyDescent="0.2">
      <c r="B188" s="16">
        <v>4277</v>
      </c>
      <c r="C188" s="16" t="s">
        <v>1104</v>
      </c>
      <c r="D188" s="17">
        <v>7377</v>
      </c>
      <c r="E188" s="17">
        <v>4308</v>
      </c>
      <c r="F188" s="17">
        <v>3069</v>
      </c>
      <c r="G188" s="17">
        <v>5106</v>
      </c>
      <c r="H188" s="17">
        <v>1</v>
      </c>
      <c r="I188" s="17">
        <v>0</v>
      </c>
      <c r="J188" s="17">
        <v>1</v>
      </c>
      <c r="K188" s="17">
        <v>7</v>
      </c>
      <c r="L188" s="17">
        <v>454</v>
      </c>
      <c r="M188" s="17">
        <v>4</v>
      </c>
      <c r="N188" s="20" t="s">
        <v>1150</v>
      </c>
    </row>
    <row r="189" spans="2:14" x14ac:dyDescent="0.2">
      <c r="B189" s="16">
        <v>4279</v>
      </c>
      <c r="C189" s="16" t="s">
        <v>1105</v>
      </c>
      <c r="D189" s="17">
        <v>17062</v>
      </c>
      <c r="E189" s="17">
        <v>7593</v>
      </c>
      <c r="F189" s="17">
        <v>9469</v>
      </c>
      <c r="G189" s="17">
        <v>23165</v>
      </c>
      <c r="H189" s="17">
        <v>7</v>
      </c>
      <c r="I189" s="17">
        <v>5</v>
      </c>
      <c r="J189" s="17">
        <v>18</v>
      </c>
      <c r="K189" s="17">
        <v>8</v>
      </c>
      <c r="L189" s="17">
        <v>1500</v>
      </c>
      <c r="M189" s="17">
        <v>25</v>
      </c>
      <c r="N189" s="20" t="s">
        <v>741</v>
      </c>
    </row>
    <row r="190" spans="2:14" x14ac:dyDescent="0.2">
      <c r="B190" s="16">
        <v>4280</v>
      </c>
      <c r="C190" s="16" t="s">
        <v>1106</v>
      </c>
      <c r="D190" s="17">
        <v>51130</v>
      </c>
      <c r="E190" s="17">
        <v>8632</v>
      </c>
      <c r="F190" s="17">
        <v>42498</v>
      </c>
      <c r="G190" s="17">
        <v>38407</v>
      </c>
      <c r="H190" s="17">
        <v>5</v>
      </c>
      <c r="I190" s="17">
        <v>3</v>
      </c>
      <c r="J190" s="17">
        <v>11</v>
      </c>
      <c r="K190" s="17">
        <v>31</v>
      </c>
      <c r="L190" s="17">
        <v>6986</v>
      </c>
      <c r="M190" s="17">
        <v>317</v>
      </c>
      <c r="N190" s="20" t="s">
        <v>1413</v>
      </c>
    </row>
    <row r="191" spans="2:14" x14ac:dyDescent="0.2">
      <c r="B191" s="16">
        <v>4281</v>
      </c>
      <c r="C191" s="16" t="s">
        <v>1107</v>
      </c>
      <c r="D191" s="17">
        <v>7192</v>
      </c>
      <c r="E191" s="17">
        <v>360</v>
      </c>
      <c r="F191" s="17">
        <v>6832</v>
      </c>
      <c r="G191" s="17">
        <v>4571</v>
      </c>
      <c r="H191" s="17">
        <v>2</v>
      </c>
      <c r="I191" s="17">
        <v>2</v>
      </c>
      <c r="J191" s="17">
        <v>2</v>
      </c>
      <c r="K191" s="17">
        <v>11</v>
      </c>
      <c r="L191" s="17">
        <v>747</v>
      </c>
      <c r="M191" s="17">
        <v>9</v>
      </c>
      <c r="N191" s="20" t="s">
        <v>732</v>
      </c>
    </row>
    <row r="192" spans="2:14" x14ac:dyDescent="0.2">
      <c r="B192" s="16">
        <v>4282</v>
      </c>
      <c r="C192" s="16" t="s">
        <v>1108</v>
      </c>
      <c r="D192" s="17">
        <v>30697</v>
      </c>
      <c r="E192" s="17">
        <v>3677</v>
      </c>
      <c r="F192" s="17">
        <v>27020</v>
      </c>
      <c r="G192" s="17">
        <v>22397</v>
      </c>
      <c r="H192" s="17">
        <v>20</v>
      </c>
      <c r="I192" s="17">
        <v>14</v>
      </c>
      <c r="J192" s="17">
        <v>70</v>
      </c>
      <c r="K192" s="17">
        <v>33</v>
      </c>
      <c r="L192" s="17">
        <v>4439</v>
      </c>
      <c r="M192" s="17">
        <v>69</v>
      </c>
      <c r="N192" s="20" t="s">
        <v>1409</v>
      </c>
    </row>
    <row r="193" spans="2:14" x14ac:dyDescent="0.2">
      <c r="B193" s="16">
        <v>4283</v>
      </c>
      <c r="C193" s="16" t="s">
        <v>1109</v>
      </c>
      <c r="D193" s="17">
        <v>25548</v>
      </c>
      <c r="E193" s="17">
        <v>4483</v>
      </c>
      <c r="F193" s="17">
        <v>21065</v>
      </c>
      <c r="G193" s="17">
        <v>17999</v>
      </c>
      <c r="H193" s="17">
        <v>25</v>
      </c>
      <c r="I193" s="17">
        <v>16</v>
      </c>
      <c r="J193" s="17">
        <v>46</v>
      </c>
      <c r="K193" s="17">
        <v>14</v>
      </c>
      <c r="L193" s="17">
        <v>2139</v>
      </c>
      <c r="M193" s="17">
        <v>82</v>
      </c>
      <c r="N193" s="20" t="s">
        <v>1414</v>
      </c>
    </row>
    <row r="194" spans="2:14" x14ac:dyDescent="0.2">
      <c r="B194" s="16">
        <v>4284</v>
      </c>
      <c r="C194" s="16" t="s">
        <v>1110</v>
      </c>
      <c r="D194" s="17">
        <v>3356</v>
      </c>
      <c r="E194" s="17">
        <v>319</v>
      </c>
      <c r="F194" s="17">
        <v>3037</v>
      </c>
      <c r="G194" s="17">
        <v>1348</v>
      </c>
      <c r="H194" s="17">
        <v>5</v>
      </c>
      <c r="I194" s="17">
        <v>5</v>
      </c>
      <c r="J194" s="17">
        <v>5</v>
      </c>
      <c r="K194" s="17">
        <v>7</v>
      </c>
      <c r="L194" s="17">
        <v>661</v>
      </c>
      <c r="M194" s="17">
        <v>18</v>
      </c>
      <c r="N194" s="20" t="s">
        <v>617</v>
      </c>
    </row>
    <row r="195" spans="2:14" x14ac:dyDescent="0.2">
      <c r="B195" s="16">
        <v>4285</v>
      </c>
      <c r="C195" s="16" t="s">
        <v>1111</v>
      </c>
      <c r="D195" s="17">
        <v>9431</v>
      </c>
      <c r="E195" s="17">
        <v>411</v>
      </c>
      <c r="F195" s="17">
        <v>9020</v>
      </c>
      <c r="G195" s="17">
        <v>4105</v>
      </c>
      <c r="H195" s="17">
        <v>6</v>
      </c>
      <c r="I195" s="17">
        <v>1</v>
      </c>
      <c r="J195" s="17">
        <v>16</v>
      </c>
      <c r="K195" s="17">
        <v>1</v>
      </c>
      <c r="L195" s="17">
        <v>2422</v>
      </c>
      <c r="M195" s="17">
        <v>77</v>
      </c>
      <c r="N195" s="20" t="s">
        <v>1415</v>
      </c>
    </row>
    <row r="196" spans="2:14" x14ac:dyDescent="0.2">
      <c r="B196" s="16">
        <v>4286</v>
      </c>
      <c r="C196" s="16" t="s">
        <v>1112</v>
      </c>
      <c r="D196" s="17">
        <v>7632</v>
      </c>
      <c r="E196" s="17">
        <v>355</v>
      </c>
      <c r="F196" s="17">
        <v>7277</v>
      </c>
      <c r="G196" s="17">
        <v>11235</v>
      </c>
      <c r="H196" s="17">
        <v>4</v>
      </c>
      <c r="I196" s="17">
        <v>3</v>
      </c>
      <c r="J196" s="17">
        <v>5</v>
      </c>
      <c r="K196" s="17">
        <v>7</v>
      </c>
      <c r="L196" s="17">
        <v>757</v>
      </c>
      <c r="M196" s="17">
        <v>9</v>
      </c>
      <c r="N196" s="20" t="s">
        <v>876</v>
      </c>
    </row>
    <row r="197" spans="2:14" x14ac:dyDescent="0.2">
      <c r="B197" s="16">
        <v>4287</v>
      </c>
      <c r="C197" s="16" t="s">
        <v>1113</v>
      </c>
      <c r="D197" s="17">
        <v>6639</v>
      </c>
      <c r="E197" s="17">
        <v>2417</v>
      </c>
      <c r="F197" s="17">
        <v>4222</v>
      </c>
      <c r="G197" s="17">
        <v>3172</v>
      </c>
      <c r="H197" s="17">
        <v>1</v>
      </c>
      <c r="I197" s="17">
        <v>0</v>
      </c>
      <c r="J197" s="17">
        <v>2</v>
      </c>
      <c r="K197" s="17">
        <v>2</v>
      </c>
      <c r="L197" s="17">
        <v>925</v>
      </c>
      <c r="M197" s="17">
        <v>12</v>
      </c>
      <c r="N197" s="20" t="s">
        <v>823</v>
      </c>
    </row>
    <row r="198" spans="2:14" x14ac:dyDescent="0.2">
      <c r="B198" s="16">
        <v>4288</v>
      </c>
      <c r="C198" s="16" t="s">
        <v>1114</v>
      </c>
      <c r="D198" s="17">
        <v>1588</v>
      </c>
      <c r="E198" s="17">
        <v>385</v>
      </c>
      <c r="F198" s="17">
        <v>1203</v>
      </c>
      <c r="G198" s="17">
        <v>1037</v>
      </c>
      <c r="H198" s="17">
        <v>2</v>
      </c>
      <c r="I198" s="17">
        <v>2</v>
      </c>
      <c r="J198" s="17">
        <v>2</v>
      </c>
      <c r="K198" s="17">
        <v>1</v>
      </c>
      <c r="L198" s="17">
        <v>79</v>
      </c>
      <c r="M198" s="17">
        <v>0</v>
      </c>
      <c r="N198" s="20" t="s">
        <v>1145</v>
      </c>
    </row>
    <row r="199" spans="2:14" x14ac:dyDescent="0.2">
      <c r="B199" s="16">
        <v>4289</v>
      </c>
      <c r="C199" s="16" t="s">
        <v>286</v>
      </c>
      <c r="D199" s="17">
        <v>61597</v>
      </c>
      <c r="E199" s="17">
        <v>20983</v>
      </c>
      <c r="F199" s="17">
        <v>40614</v>
      </c>
      <c r="G199" s="17">
        <v>56639</v>
      </c>
      <c r="H199" s="17">
        <v>8</v>
      </c>
      <c r="I199" s="17">
        <v>7</v>
      </c>
      <c r="J199" s="17">
        <v>15</v>
      </c>
      <c r="K199" s="17">
        <v>121</v>
      </c>
      <c r="L199" s="17">
        <v>6732</v>
      </c>
      <c r="M199" s="17">
        <v>39</v>
      </c>
      <c r="N199" s="20" t="s">
        <v>760</v>
      </c>
    </row>
    <row r="200" spans="2:14" x14ac:dyDescent="0.2">
      <c r="B200" s="32">
        <v>4329</v>
      </c>
      <c r="C200" s="32" t="s">
        <v>1115</v>
      </c>
      <c r="D200" s="36">
        <v>204949</v>
      </c>
      <c r="E200" s="36">
        <v>48575</v>
      </c>
      <c r="F200" s="36">
        <v>156374</v>
      </c>
      <c r="G200" s="36">
        <v>159662</v>
      </c>
      <c r="H200" s="36">
        <v>58</v>
      </c>
      <c r="I200" s="36">
        <v>42</v>
      </c>
      <c r="J200" s="36">
        <v>162</v>
      </c>
      <c r="K200" s="36">
        <v>338</v>
      </c>
      <c r="L200" s="36">
        <v>17870</v>
      </c>
      <c r="M200" s="36">
        <v>193</v>
      </c>
      <c r="N200" s="37" t="s">
        <v>716</v>
      </c>
    </row>
    <row r="201" spans="2:14" x14ac:dyDescent="0.2">
      <c r="B201" s="16">
        <v>4303</v>
      </c>
      <c r="C201" s="16" t="s">
        <v>1116</v>
      </c>
      <c r="D201" s="17">
        <v>19231</v>
      </c>
      <c r="E201" s="17">
        <v>575</v>
      </c>
      <c r="F201" s="17">
        <v>18656</v>
      </c>
      <c r="G201" s="17">
        <v>12108</v>
      </c>
      <c r="H201" s="17">
        <v>13</v>
      </c>
      <c r="I201" s="17">
        <v>10</v>
      </c>
      <c r="J201" s="17">
        <v>30</v>
      </c>
      <c r="K201" s="17">
        <v>36</v>
      </c>
      <c r="L201" s="17">
        <v>1971</v>
      </c>
      <c r="M201" s="17">
        <v>4</v>
      </c>
      <c r="N201" s="20" t="s">
        <v>1416</v>
      </c>
    </row>
    <row r="202" spans="2:14" x14ac:dyDescent="0.2">
      <c r="B202" s="16">
        <v>4304</v>
      </c>
      <c r="C202" s="16" t="s">
        <v>1117</v>
      </c>
      <c r="D202" s="17">
        <v>31031</v>
      </c>
      <c r="E202" s="17">
        <v>11805</v>
      </c>
      <c r="F202" s="17">
        <v>19226</v>
      </c>
      <c r="G202" s="17">
        <v>19385</v>
      </c>
      <c r="H202" s="17">
        <v>2</v>
      </c>
      <c r="I202" s="17">
        <v>1</v>
      </c>
      <c r="J202" s="17">
        <v>9</v>
      </c>
      <c r="K202" s="17">
        <v>35</v>
      </c>
      <c r="L202" s="17">
        <v>2064</v>
      </c>
      <c r="M202" s="17">
        <v>26</v>
      </c>
      <c r="N202" s="20" t="s">
        <v>872</v>
      </c>
    </row>
    <row r="203" spans="2:14" x14ac:dyDescent="0.2">
      <c r="B203" s="16">
        <v>4305</v>
      </c>
      <c r="C203" s="16" t="s">
        <v>1118</v>
      </c>
      <c r="D203" s="17">
        <v>13556</v>
      </c>
      <c r="E203" s="17">
        <v>1342</v>
      </c>
      <c r="F203" s="17">
        <v>12214</v>
      </c>
      <c r="G203" s="17">
        <v>11202</v>
      </c>
      <c r="H203" s="17">
        <v>2</v>
      </c>
      <c r="I203" s="17">
        <v>1</v>
      </c>
      <c r="J203" s="17">
        <v>15</v>
      </c>
      <c r="K203" s="17">
        <v>26</v>
      </c>
      <c r="L203" s="17">
        <v>1241</v>
      </c>
      <c r="M203" s="17">
        <v>4</v>
      </c>
      <c r="N203" s="20" t="s">
        <v>887</v>
      </c>
    </row>
    <row r="204" spans="2:14" x14ac:dyDescent="0.2">
      <c r="B204" s="16">
        <v>4306</v>
      </c>
      <c r="C204" s="16" t="s">
        <v>1119</v>
      </c>
      <c r="D204" s="17">
        <v>2464</v>
      </c>
      <c r="E204" s="17">
        <v>1034</v>
      </c>
      <c r="F204" s="17">
        <v>1430</v>
      </c>
      <c r="G204" s="17">
        <v>1367</v>
      </c>
      <c r="H204" s="17">
        <v>0</v>
      </c>
      <c r="I204" s="17">
        <v>0</v>
      </c>
      <c r="J204" s="17">
        <v>0</v>
      </c>
      <c r="K204" s="17">
        <v>0</v>
      </c>
      <c r="L204" s="17">
        <v>260</v>
      </c>
      <c r="M204" s="17">
        <v>4</v>
      </c>
      <c r="N204" s="20" t="s">
        <v>738</v>
      </c>
    </row>
    <row r="205" spans="2:14" x14ac:dyDescent="0.2">
      <c r="B205" s="16">
        <v>4307</v>
      </c>
      <c r="C205" s="16" t="s">
        <v>1120</v>
      </c>
      <c r="D205" s="17">
        <v>13678</v>
      </c>
      <c r="E205" s="17">
        <v>321</v>
      </c>
      <c r="F205" s="17">
        <v>13357</v>
      </c>
      <c r="G205" s="17">
        <v>13452</v>
      </c>
      <c r="H205" s="17">
        <v>7</v>
      </c>
      <c r="I205" s="17">
        <v>5</v>
      </c>
      <c r="J205" s="17">
        <v>23</v>
      </c>
      <c r="K205" s="17">
        <v>17</v>
      </c>
      <c r="L205" s="17">
        <v>454</v>
      </c>
      <c r="M205" s="17">
        <v>0</v>
      </c>
      <c r="N205" s="20" t="s">
        <v>1145</v>
      </c>
    </row>
    <row r="206" spans="2:14" x14ac:dyDescent="0.2">
      <c r="B206" s="16">
        <v>4309</v>
      </c>
      <c r="C206" s="16" t="s">
        <v>1121</v>
      </c>
      <c r="D206" s="17">
        <v>11703</v>
      </c>
      <c r="E206" s="17">
        <v>4253</v>
      </c>
      <c r="F206" s="17">
        <v>7450</v>
      </c>
      <c r="G206" s="17">
        <v>23750</v>
      </c>
      <c r="H206" s="17">
        <v>1</v>
      </c>
      <c r="I206" s="17">
        <v>0</v>
      </c>
      <c r="J206" s="17">
        <v>9</v>
      </c>
      <c r="K206" s="17">
        <v>-5</v>
      </c>
      <c r="L206" s="17">
        <v>1736</v>
      </c>
      <c r="M206" s="17">
        <v>22</v>
      </c>
      <c r="N206" s="20" t="s">
        <v>800</v>
      </c>
    </row>
    <row r="207" spans="2:14" x14ac:dyDescent="0.2">
      <c r="B207" s="16">
        <v>4310</v>
      </c>
      <c r="C207" s="16" t="s">
        <v>1122</v>
      </c>
      <c r="D207" s="17">
        <v>8156</v>
      </c>
      <c r="E207" s="17">
        <v>438</v>
      </c>
      <c r="F207" s="17">
        <v>7718</v>
      </c>
      <c r="G207" s="17">
        <v>6774</v>
      </c>
      <c r="H207" s="17">
        <v>1</v>
      </c>
      <c r="I207" s="17">
        <v>0</v>
      </c>
      <c r="J207" s="17">
        <v>2</v>
      </c>
      <c r="K207" s="17">
        <v>49</v>
      </c>
      <c r="L207" s="17">
        <v>866</v>
      </c>
      <c r="M207" s="17">
        <v>18</v>
      </c>
      <c r="N207" s="20" t="s">
        <v>649</v>
      </c>
    </row>
    <row r="208" spans="2:14" x14ac:dyDescent="0.2">
      <c r="B208" s="16">
        <v>4311</v>
      </c>
      <c r="C208" s="16" t="s">
        <v>1123</v>
      </c>
      <c r="D208" s="17">
        <v>8561</v>
      </c>
      <c r="E208" s="17">
        <v>362</v>
      </c>
      <c r="F208" s="17">
        <v>8199</v>
      </c>
      <c r="G208" s="17">
        <v>7994</v>
      </c>
      <c r="H208" s="17">
        <v>3</v>
      </c>
      <c r="I208" s="17">
        <v>3</v>
      </c>
      <c r="J208" s="17">
        <v>3</v>
      </c>
      <c r="K208" s="17">
        <v>7</v>
      </c>
      <c r="L208" s="17">
        <v>778</v>
      </c>
      <c r="M208" s="17">
        <v>3</v>
      </c>
      <c r="N208" s="20" t="s">
        <v>828</v>
      </c>
    </row>
    <row r="209" spans="2:14" x14ac:dyDescent="0.2">
      <c r="B209" s="16">
        <v>4312</v>
      </c>
      <c r="C209" s="16" t="s">
        <v>1124</v>
      </c>
      <c r="D209" s="17">
        <v>13029</v>
      </c>
      <c r="E209" s="17">
        <v>1897</v>
      </c>
      <c r="F209" s="17">
        <v>11132</v>
      </c>
      <c r="G209" s="17">
        <v>6270</v>
      </c>
      <c r="H209" s="17">
        <v>8</v>
      </c>
      <c r="I209" s="17">
        <v>5</v>
      </c>
      <c r="J209" s="17">
        <v>22</v>
      </c>
      <c r="K209" s="17">
        <v>8</v>
      </c>
      <c r="L209" s="17">
        <v>1292</v>
      </c>
      <c r="M209" s="17">
        <v>1</v>
      </c>
      <c r="N209" s="20" t="s">
        <v>1149</v>
      </c>
    </row>
    <row r="210" spans="2:14" x14ac:dyDescent="0.2">
      <c r="B210" s="16">
        <v>4313</v>
      </c>
      <c r="C210" s="16" t="s">
        <v>1125</v>
      </c>
      <c r="D210" s="17">
        <v>10445</v>
      </c>
      <c r="E210" s="17">
        <v>2015</v>
      </c>
      <c r="F210" s="17">
        <v>8430</v>
      </c>
      <c r="G210" s="17">
        <v>5238</v>
      </c>
      <c r="H210" s="17">
        <v>0</v>
      </c>
      <c r="I210" s="17">
        <v>0</v>
      </c>
      <c r="J210" s="17">
        <v>0</v>
      </c>
      <c r="K210" s="17">
        <v>3</v>
      </c>
      <c r="L210" s="17">
        <v>1149</v>
      </c>
      <c r="M210" s="17">
        <v>10</v>
      </c>
      <c r="N210" s="20" t="s">
        <v>1146</v>
      </c>
    </row>
    <row r="211" spans="2:14" x14ac:dyDescent="0.2">
      <c r="B211" s="16">
        <v>4314</v>
      </c>
      <c r="C211" s="16" t="s">
        <v>1126</v>
      </c>
      <c r="D211" s="17">
        <v>831</v>
      </c>
      <c r="E211" s="17">
        <v>162</v>
      </c>
      <c r="F211" s="17">
        <v>669</v>
      </c>
      <c r="G211" s="17">
        <v>1360</v>
      </c>
      <c r="H211" s="17">
        <v>1</v>
      </c>
      <c r="I211" s="17">
        <v>1</v>
      </c>
      <c r="J211" s="17">
        <v>1</v>
      </c>
      <c r="K211" s="17">
        <v>-1</v>
      </c>
      <c r="L211" s="17">
        <v>107</v>
      </c>
      <c r="M211" s="17">
        <v>2</v>
      </c>
      <c r="N211" s="20" t="s">
        <v>784</v>
      </c>
    </row>
    <row r="212" spans="2:14" x14ac:dyDescent="0.2">
      <c r="B212" s="16">
        <v>4318</v>
      </c>
      <c r="C212" s="16" t="s">
        <v>1127</v>
      </c>
      <c r="D212" s="17">
        <v>2674</v>
      </c>
      <c r="E212" s="17">
        <v>518</v>
      </c>
      <c r="F212" s="17">
        <v>2156</v>
      </c>
      <c r="G212" s="17">
        <v>3194</v>
      </c>
      <c r="H212" s="17">
        <v>2</v>
      </c>
      <c r="I212" s="17">
        <v>2</v>
      </c>
      <c r="J212" s="17">
        <v>2</v>
      </c>
      <c r="K212" s="17">
        <v>0</v>
      </c>
      <c r="L212" s="17">
        <v>742</v>
      </c>
      <c r="M212" s="17">
        <v>3</v>
      </c>
      <c r="N212" s="20" t="s">
        <v>869</v>
      </c>
    </row>
    <row r="213" spans="2:14" x14ac:dyDescent="0.2">
      <c r="B213" s="16">
        <v>4319</v>
      </c>
      <c r="C213" s="16" t="s">
        <v>1128</v>
      </c>
      <c r="D213" s="17">
        <v>4339</v>
      </c>
      <c r="E213" s="17">
        <v>107</v>
      </c>
      <c r="F213" s="17">
        <v>4232</v>
      </c>
      <c r="G213" s="17">
        <v>7292</v>
      </c>
      <c r="H213" s="17">
        <v>0</v>
      </c>
      <c r="I213" s="17">
        <v>0</v>
      </c>
      <c r="J213" s="17">
        <v>0</v>
      </c>
      <c r="K213" s="17">
        <v>0</v>
      </c>
      <c r="L213" s="17">
        <v>336</v>
      </c>
      <c r="M213" s="17">
        <v>10</v>
      </c>
      <c r="N213" s="20" t="s">
        <v>1417</v>
      </c>
    </row>
    <row r="214" spans="2:14" x14ac:dyDescent="0.2">
      <c r="B214" s="16">
        <v>4320</v>
      </c>
      <c r="C214" s="16" t="s">
        <v>1129</v>
      </c>
      <c r="D214" s="17">
        <v>10101</v>
      </c>
      <c r="E214" s="17">
        <v>151</v>
      </c>
      <c r="F214" s="17">
        <v>9950</v>
      </c>
      <c r="G214" s="17">
        <v>11535</v>
      </c>
      <c r="H214" s="17">
        <v>2</v>
      </c>
      <c r="I214" s="17">
        <v>1</v>
      </c>
      <c r="J214" s="17">
        <v>3</v>
      </c>
      <c r="K214" s="17">
        <v>14</v>
      </c>
      <c r="L214" s="17">
        <v>628</v>
      </c>
      <c r="M214" s="17">
        <v>7</v>
      </c>
      <c r="N214" s="20" t="s">
        <v>879</v>
      </c>
    </row>
    <row r="215" spans="2:14" ht="13.5" thickBot="1" x14ac:dyDescent="0.25">
      <c r="B215" s="18">
        <v>4324</v>
      </c>
      <c r="C215" s="18" t="s">
        <v>287</v>
      </c>
      <c r="D215" s="19">
        <v>55150</v>
      </c>
      <c r="E215" s="19">
        <v>23595</v>
      </c>
      <c r="F215" s="19">
        <v>31555</v>
      </c>
      <c r="G215" s="19">
        <v>28741</v>
      </c>
      <c r="H215" s="19">
        <v>16</v>
      </c>
      <c r="I215" s="19">
        <v>13</v>
      </c>
      <c r="J215" s="19">
        <v>43</v>
      </c>
      <c r="K215" s="19">
        <v>149</v>
      </c>
      <c r="L215" s="19">
        <v>4246</v>
      </c>
      <c r="M215" s="19">
        <v>79</v>
      </c>
      <c r="N215" s="27" t="s">
        <v>1387</v>
      </c>
    </row>
    <row r="217" spans="2:14" ht="54" customHeight="1" x14ac:dyDescent="0.2">
      <c r="B217" s="85" t="s">
        <v>1519</v>
      </c>
      <c r="C217" s="86"/>
      <c r="D217" s="86"/>
      <c r="E217" s="86"/>
      <c r="F217" s="86"/>
      <c r="G217" s="86"/>
      <c r="H217" s="86"/>
      <c r="I217" s="86"/>
      <c r="J217" s="86"/>
      <c r="K217" s="86"/>
      <c r="L217" s="86"/>
      <c r="M217" s="86"/>
      <c r="N217" s="86"/>
    </row>
  </sheetData>
  <mergeCells count="11">
    <mergeCell ref="B217:N217"/>
    <mergeCell ref="J4:J5"/>
    <mergeCell ref="K4:K5"/>
    <mergeCell ref="L4:L5"/>
    <mergeCell ref="M4:M5"/>
    <mergeCell ref="N4:N5"/>
    <mergeCell ref="B4:B5"/>
    <mergeCell ref="C4:C5"/>
    <mergeCell ref="D4:F4"/>
    <mergeCell ref="G4:G5"/>
    <mergeCell ref="H4:I4"/>
  </mergeCells>
  <pageMargins left="0.7" right="0.7" top="0.75" bottom="0.75" header="0.3" footer="0.3"/>
  <pageSetup paperSize="9" scale="50" fitToWidth="0" fitToHeight="0"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05388"/>
  </sheetPr>
  <dimension ref="B1:N221"/>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10.7109375" customWidth="1"/>
    <col min="3" max="3" width="20.7109375" customWidth="1"/>
    <col min="4" max="14" width="10.7109375" customWidth="1"/>
  </cols>
  <sheetData>
    <row r="1" spans="2:14" ht="18" x14ac:dyDescent="0.25">
      <c r="B1" s="31" t="s">
        <v>1418</v>
      </c>
    </row>
    <row r="4" spans="2:14" ht="27.95" customHeight="1" x14ac:dyDescent="0.2">
      <c r="B4" s="74" t="s">
        <v>917</v>
      </c>
      <c r="C4" s="74" t="s">
        <v>918</v>
      </c>
      <c r="D4" s="79" t="s">
        <v>1505</v>
      </c>
      <c r="E4" s="75" t="s">
        <v>1130</v>
      </c>
      <c r="F4" s="75" t="s">
        <v>1130</v>
      </c>
      <c r="G4" s="75" t="s">
        <v>1130</v>
      </c>
      <c r="H4" s="75" t="s">
        <v>1130</v>
      </c>
      <c r="I4" s="75" t="s">
        <v>1130</v>
      </c>
      <c r="J4" s="75" t="s">
        <v>1130</v>
      </c>
      <c r="K4" s="75" t="s">
        <v>1130</v>
      </c>
      <c r="L4" s="79" t="s">
        <v>1506</v>
      </c>
      <c r="M4" s="75" t="s">
        <v>1131</v>
      </c>
      <c r="N4" s="75" t="s">
        <v>1131</v>
      </c>
    </row>
    <row r="5" spans="2:14" x14ac:dyDescent="0.2">
      <c r="B5" s="74" t="s">
        <v>917</v>
      </c>
      <c r="C5" s="74" t="s">
        <v>918</v>
      </c>
      <c r="D5" s="75" t="s">
        <v>256</v>
      </c>
      <c r="E5" s="75" t="s">
        <v>256</v>
      </c>
      <c r="F5" s="75" t="s">
        <v>256</v>
      </c>
      <c r="G5" s="75" t="s">
        <v>257</v>
      </c>
      <c r="H5" s="75" t="s">
        <v>257</v>
      </c>
      <c r="I5" s="75" t="s">
        <v>257</v>
      </c>
      <c r="J5" s="75" t="s">
        <v>257</v>
      </c>
      <c r="K5" s="77" t="s">
        <v>14</v>
      </c>
      <c r="L5" s="77" t="s">
        <v>295</v>
      </c>
      <c r="M5" s="77" t="s">
        <v>257</v>
      </c>
      <c r="N5" s="77" t="s">
        <v>258</v>
      </c>
    </row>
    <row r="6" spans="2:14" ht="42" customHeight="1" x14ac:dyDescent="0.2">
      <c r="B6" s="74" t="s">
        <v>917</v>
      </c>
      <c r="C6" s="74" t="s">
        <v>918</v>
      </c>
      <c r="D6" s="15" t="s">
        <v>259</v>
      </c>
      <c r="E6" s="15" t="s">
        <v>260</v>
      </c>
      <c r="F6" s="15" t="s">
        <v>258</v>
      </c>
      <c r="G6" s="15" t="s">
        <v>1132</v>
      </c>
      <c r="H6" s="15" t="s">
        <v>274</v>
      </c>
      <c r="I6" s="15" t="s">
        <v>1133</v>
      </c>
      <c r="J6" s="15" t="s">
        <v>258</v>
      </c>
      <c r="K6" s="77" t="s">
        <v>14</v>
      </c>
      <c r="L6" s="77" t="s">
        <v>295</v>
      </c>
      <c r="M6" s="77" t="s">
        <v>257</v>
      </c>
      <c r="N6" s="77" t="s">
        <v>258</v>
      </c>
    </row>
    <row r="7" spans="2:14" x14ac:dyDescent="0.2">
      <c r="B7" s="40">
        <v>4335</v>
      </c>
      <c r="C7" s="32" t="s">
        <v>289</v>
      </c>
      <c r="D7" s="41">
        <v>749505</v>
      </c>
      <c r="E7" s="41">
        <v>436129</v>
      </c>
      <c r="F7" s="41">
        <v>1185634</v>
      </c>
      <c r="G7" s="41">
        <v>2213027</v>
      </c>
      <c r="H7" s="41">
        <v>501533</v>
      </c>
      <c r="I7" s="41">
        <v>438471</v>
      </c>
      <c r="J7" s="41">
        <v>3153031</v>
      </c>
      <c r="K7" s="41">
        <v>4338665</v>
      </c>
      <c r="L7" s="41">
        <v>1263346</v>
      </c>
      <c r="M7" s="41">
        <v>2141468</v>
      </c>
      <c r="N7" s="41">
        <v>3404814</v>
      </c>
    </row>
    <row r="8" spans="2:14" x14ac:dyDescent="0.2">
      <c r="B8" s="42">
        <v>4330</v>
      </c>
      <c r="C8" s="16" t="s">
        <v>928</v>
      </c>
      <c r="D8" s="43">
        <v>241447</v>
      </c>
      <c r="E8" s="43">
        <v>13526</v>
      </c>
      <c r="F8" s="43">
        <v>254973</v>
      </c>
      <c r="G8" s="43">
        <v>0</v>
      </c>
      <c r="H8" s="43">
        <v>995</v>
      </c>
      <c r="I8" s="43">
        <v>53596</v>
      </c>
      <c r="J8" s="43">
        <v>54591</v>
      </c>
      <c r="K8" s="43">
        <v>309564</v>
      </c>
      <c r="L8" s="43">
        <v>280985</v>
      </c>
      <c r="M8" s="43">
        <v>60</v>
      </c>
      <c r="N8" s="43">
        <v>281045</v>
      </c>
    </row>
    <row r="9" spans="2:14" x14ac:dyDescent="0.2">
      <c r="B9" s="40">
        <v>4019</v>
      </c>
      <c r="C9" s="32" t="s">
        <v>929</v>
      </c>
      <c r="D9" s="41">
        <v>64297</v>
      </c>
      <c r="E9" s="41">
        <v>42708</v>
      </c>
      <c r="F9" s="41">
        <v>107005</v>
      </c>
      <c r="G9" s="41">
        <v>269238</v>
      </c>
      <c r="H9" s="41">
        <v>53320</v>
      </c>
      <c r="I9" s="41">
        <v>97325</v>
      </c>
      <c r="J9" s="41">
        <v>419883</v>
      </c>
      <c r="K9" s="41">
        <v>526888</v>
      </c>
      <c r="L9" s="41">
        <v>114034</v>
      </c>
      <c r="M9" s="41">
        <v>336787</v>
      </c>
      <c r="N9" s="41">
        <v>450821</v>
      </c>
    </row>
    <row r="10" spans="2:14" x14ac:dyDescent="0.2">
      <c r="B10" s="42">
        <v>4001</v>
      </c>
      <c r="C10" s="16" t="s">
        <v>277</v>
      </c>
      <c r="D10" s="43">
        <v>44836</v>
      </c>
      <c r="E10" s="43">
        <v>7777</v>
      </c>
      <c r="F10" s="43">
        <v>52613</v>
      </c>
      <c r="G10" s="43">
        <v>94972</v>
      </c>
      <c r="H10" s="43">
        <v>33159</v>
      </c>
      <c r="I10" s="43">
        <v>92698</v>
      </c>
      <c r="J10" s="43">
        <v>220829</v>
      </c>
      <c r="K10" s="43">
        <v>273442</v>
      </c>
      <c r="L10" s="43">
        <v>64813</v>
      </c>
      <c r="M10" s="43">
        <v>208179</v>
      </c>
      <c r="N10" s="43">
        <v>272992</v>
      </c>
    </row>
    <row r="11" spans="2:14" x14ac:dyDescent="0.2">
      <c r="B11" s="42">
        <v>4002</v>
      </c>
      <c r="C11" s="16" t="s">
        <v>930</v>
      </c>
      <c r="D11" s="43">
        <v>218</v>
      </c>
      <c r="E11" s="43">
        <v>111</v>
      </c>
      <c r="F11" s="43">
        <v>329</v>
      </c>
      <c r="G11" s="43">
        <v>813</v>
      </c>
      <c r="H11" s="43">
        <v>15</v>
      </c>
      <c r="I11" s="43">
        <v>0</v>
      </c>
      <c r="J11" s="43">
        <v>828</v>
      </c>
      <c r="K11" s="43">
        <v>1157</v>
      </c>
      <c r="L11" s="43">
        <v>361</v>
      </c>
      <c r="M11" s="43">
        <v>1745</v>
      </c>
      <c r="N11" s="43">
        <v>2106</v>
      </c>
    </row>
    <row r="12" spans="2:14" x14ac:dyDescent="0.2">
      <c r="B12" s="42">
        <v>4003</v>
      </c>
      <c r="C12" s="16" t="s">
        <v>931</v>
      </c>
      <c r="D12" s="43">
        <v>1129</v>
      </c>
      <c r="E12" s="43">
        <v>7757</v>
      </c>
      <c r="F12" s="43">
        <v>8886</v>
      </c>
      <c r="G12" s="43">
        <v>16916</v>
      </c>
      <c r="H12" s="43">
        <v>5465</v>
      </c>
      <c r="I12" s="43">
        <v>590</v>
      </c>
      <c r="J12" s="43">
        <v>22971</v>
      </c>
      <c r="K12" s="43">
        <v>31857</v>
      </c>
      <c r="L12" s="43">
        <v>3905</v>
      </c>
      <c r="M12" s="43">
        <v>5454</v>
      </c>
      <c r="N12" s="43">
        <v>9359</v>
      </c>
    </row>
    <row r="13" spans="2:14" x14ac:dyDescent="0.2">
      <c r="B13" s="42">
        <v>4004</v>
      </c>
      <c r="C13" s="16" t="s">
        <v>932</v>
      </c>
      <c r="D13" s="43">
        <v>1006</v>
      </c>
      <c r="E13" s="43">
        <v>20</v>
      </c>
      <c r="F13" s="43">
        <v>1026</v>
      </c>
      <c r="G13" s="43">
        <v>4448</v>
      </c>
      <c r="H13" s="43">
        <v>5809</v>
      </c>
      <c r="I13" s="43">
        <v>1</v>
      </c>
      <c r="J13" s="43">
        <v>10258</v>
      </c>
      <c r="K13" s="43">
        <v>11284</v>
      </c>
      <c r="L13" s="43">
        <v>865</v>
      </c>
      <c r="M13" s="43">
        <v>3234</v>
      </c>
      <c r="N13" s="43">
        <v>4099</v>
      </c>
    </row>
    <row r="14" spans="2:14" x14ac:dyDescent="0.2">
      <c r="B14" s="42">
        <v>4005</v>
      </c>
      <c r="C14" s="16" t="s">
        <v>933</v>
      </c>
      <c r="D14" s="43">
        <v>1048</v>
      </c>
      <c r="E14" s="43">
        <v>501</v>
      </c>
      <c r="F14" s="43">
        <v>1549</v>
      </c>
      <c r="G14" s="43">
        <v>14971</v>
      </c>
      <c r="H14" s="43">
        <v>0</v>
      </c>
      <c r="I14" s="43">
        <v>0</v>
      </c>
      <c r="J14" s="43">
        <v>14971</v>
      </c>
      <c r="K14" s="43">
        <v>16520</v>
      </c>
      <c r="L14" s="43">
        <v>2293</v>
      </c>
      <c r="M14" s="43">
        <v>11093</v>
      </c>
      <c r="N14" s="43">
        <v>13386</v>
      </c>
    </row>
    <row r="15" spans="2:14" x14ac:dyDescent="0.2">
      <c r="B15" s="42">
        <v>4006</v>
      </c>
      <c r="C15" s="16" t="s">
        <v>934</v>
      </c>
      <c r="D15" s="43">
        <v>3137</v>
      </c>
      <c r="E15" s="43">
        <v>1015</v>
      </c>
      <c r="F15" s="43">
        <v>4152</v>
      </c>
      <c r="G15" s="43">
        <v>20894</v>
      </c>
      <c r="H15" s="43">
        <v>2711</v>
      </c>
      <c r="I15" s="43">
        <v>1026</v>
      </c>
      <c r="J15" s="43">
        <v>24631</v>
      </c>
      <c r="K15" s="43">
        <v>28783</v>
      </c>
      <c r="L15" s="43">
        <v>1402</v>
      </c>
      <c r="M15" s="43">
        <v>14772</v>
      </c>
      <c r="N15" s="43">
        <v>16174</v>
      </c>
    </row>
    <row r="16" spans="2:14" x14ac:dyDescent="0.2">
      <c r="B16" s="42">
        <v>4007</v>
      </c>
      <c r="C16" s="16" t="s">
        <v>935</v>
      </c>
      <c r="D16" s="43">
        <v>430</v>
      </c>
      <c r="E16" s="43">
        <v>499</v>
      </c>
      <c r="F16" s="43">
        <v>929</v>
      </c>
      <c r="G16" s="43">
        <v>16981</v>
      </c>
      <c r="H16" s="43">
        <v>0</v>
      </c>
      <c r="I16" s="43">
        <v>751</v>
      </c>
      <c r="J16" s="43">
        <v>17732</v>
      </c>
      <c r="K16" s="43">
        <v>18661</v>
      </c>
      <c r="L16" s="43">
        <v>2847</v>
      </c>
      <c r="M16" s="43">
        <v>9243</v>
      </c>
      <c r="N16" s="43">
        <v>12090</v>
      </c>
    </row>
    <row r="17" spans="2:14" x14ac:dyDescent="0.2">
      <c r="B17" s="42">
        <v>4008</v>
      </c>
      <c r="C17" s="16" t="s">
        <v>936</v>
      </c>
      <c r="D17" s="43">
        <v>2309</v>
      </c>
      <c r="E17" s="43">
        <v>611</v>
      </c>
      <c r="F17" s="43">
        <v>2920</v>
      </c>
      <c r="G17" s="43">
        <v>41967</v>
      </c>
      <c r="H17" s="43">
        <v>2243</v>
      </c>
      <c r="I17" s="43">
        <v>1517</v>
      </c>
      <c r="J17" s="43">
        <v>45727</v>
      </c>
      <c r="K17" s="43">
        <v>48647</v>
      </c>
      <c r="L17" s="43">
        <v>2755</v>
      </c>
      <c r="M17" s="43">
        <v>31852</v>
      </c>
      <c r="N17" s="43">
        <v>34607</v>
      </c>
    </row>
    <row r="18" spans="2:14" x14ac:dyDescent="0.2">
      <c r="B18" s="42">
        <v>4009</v>
      </c>
      <c r="C18" s="16" t="s">
        <v>937</v>
      </c>
      <c r="D18" s="43">
        <v>959</v>
      </c>
      <c r="E18" s="43">
        <v>102</v>
      </c>
      <c r="F18" s="43">
        <v>1061</v>
      </c>
      <c r="G18" s="43">
        <v>11511</v>
      </c>
      <c r="H18" s="43">
        <v>815</v>
      </c>
      <c r="I18" s="43">
        <v>178</v>
      </c>
      <c r="J18" s="43">
        <v>12504</v>
      </c>
      <c r="K18" s="43">
        <v>13565</v>
      </c>
      <c r="L18" s="43">
        <v>3537</v>
      </c>
      <c r="M18" s="43">
        <v>6952</v>
      </c>
      <c r="N18" s="43">
        <v>10489</v>
      </c>
    </row>
    <row r="19" spans="2:14" x14ac:dyDescent="0.2">
      <c r="B19" s="42">
        <v>4010</v>
      </c>
      <c r="C19" s="16" t="s">
        <v>938</v>
      </c>
      <c r="D19" s="43">
        <v>1442</v>
      </c>
      <c r="E19" s="43">
        <v>1634</v>
      </c>
      <c r="F19" s="43">
        <v>3076</v>
      </c>
      <c r="G19" s="43">
        <v>12510</v>
      </c>
      <c r="H19" s="43">
        <v>1939</v>
      </c>
      <c r="I19" s="43">
        <v>387</v>
      </c>
      <c r="J19" s="43">
        <v>14836</v>
      </c>
      <c r="K19" s="43">
        <v>17912</v>
      </c>
      <c r="L19" s="43">
        <v>3798</v>
      </c>
      <c r="M19" s="43">
        <v>8040</v>
      </c>
      <c r="N19" s="43">
        <v>11838</v>
      </c>
    </row>
    <row r="20" spans="2:14" x14ac:dyDescent="0.2">
      <c r="B20" s="42">
        <v>4012</v>
      </c>
      <c r="C20" s="16" t="s">
        <v>939</v>
      </c>
      <c r="D20" s="43">
        <v>7502</v>
      </c>
      <c r="E20" s="43">
        <v>6873</v>
      </c>
      <c r="F20" s="43">
        <v>14375</v>
      </c>
      <c r="G20" s="43">
        <v>27810</v>
      </c>
      <c r="H20" s="43">
        <v>1051</v>
      </c>
      <c r="I20" s="43">
        <v>139</v>
      </c>
      <c r="J20" s="43">
        <v>29000</v>
      </c>
      <c r="K20" s="43">
        <v>43375</v>
      </c>
      <c r="L20" s="43">
        <v>10848</v>
      </c>
      <c r="M20" s="43">
        <v>27920</v>
      </c>
      <c r="N20" s="43">
        <v>38768</v>
      </c>
    </row>
    <row r="21" spans="2:14" x14ac:dyDescent="0.2">
      <c r="B21" s="42">
        <v>4013</v>
      </c>
      <c r="C21" s="16" t="s">
        <v>940</v>
      </c>
      <c r="D21" s="43">
        <v>281</v>
      </c>
      <c r="E21" s="43">
        <v>15808</v>
      </c>
      <c r="F21" s="43">
        <v>16089</v>
      </c>
      <c r="G21" s="43">
        <v>5445</v>
      </c>
      <c r="H21" s="43">
        <v>113</v>
      </c>
      <c r="I21" s="43">
        <v>38</v>
      </c>
      <c r="J21" s="43">
        <v>5596</v>
      </c>
      <c r="K21" s="43">
        <v>21685</v>
      </c>
      <c r="L21" s="43">
        <v>16610</v>
      </c>
      <c r="M21" s="43">
        <v>8303</v>
      </c>
      <c r="N21" s="43">
        <v>24913</v>
      </c>
    </row>
    <row r="22" spans="2:14" x14ac:dyDescent="0.2">
      <c r="B22" s="40">
        <v>4059</v>
      </c>
      <c r="C22" s="32" t="s">
        <v>941</v>
      </c>
      <c r="D22" s="41">
        <v>82820</v>
      </c>
      <c r="E22" s="41">
        <v>99569</v>
      </c>
      <c r="F22" s="41">
        <v>182389</v>
      </c>
      <c r="G22" s="41">
        <v>428106</v>
      </c>
      <c r="H22" s="41">
        <v>104165</v>
      </c>
      <c r="I22" s="41">
        <v>141646</v>
      </c>
      <c r="J22" s="41">
        <v>673917</v>
      </c>
      <c r="K22" s="41">
        <v>856306</v>
      </c>
      <c r="L22" s="41">
        <v>202460</v>
      </c>
      <c r="M22" s="41">
        <v>455722</v>
      </c>
      <c r="N22" s="41">
        <v>658182</v>
      </c>
    </row>
    <row r="23" spans="2:14" x14ac:dyDescent="0.2">
      <c r="B23" s="42">
        <v>4021</v>
      </c>
      <c r="C23" s="16" t="s">
        <v>278</v>
      </c>
      <c r="D23" s="43">
        <v>21858</v>
      </c>
      <c r="E23" s="43">
        <v>17697</v>
      </c>
      <c r="F23" s="43">
        <v>39555</v>
      </c>
      <c r="G23" s="43">
        <v>50089</v>
      </c>
      <c r="H23" s="43">
        <v>35828</v>
      </c>
      <c r="I23" s="43">
        <v>96209</v>
      </c>
      <c r="J23" s="43">
        <v>182126</v>
      </c>
      <c r="K23" s="43">
        <v>221681</v>
      </c>
      <c r="L23" s="43">
        <v>49914</v>
      </c>
      <c r="M23" s="43">
        <v>151554</v>
      </c>
      <c r="N23" s="43">
        <v>201468</v>
      </c>
    </row>
    <row r="24" spans="2:14" x14ac:dyDescent="0.2">
      <c r="B24" s="42">
        <v>4022</v>
      </c>
      <c r="C24" s="16" t="s">
        <v>942</v>
      </c>
      <c r="D24" s="43">
        <v>267</v>
      </c>
      <c r="E24" s="43">
        <v>20</v>
      </c>
      <c r="F24" s="43">
        <v>287</v>
      </c>
      <c r="G24" s="43">
        <v>813</v>
      </c>
      <c r="H24" s="43">
        <v>0</v>
      </c>
      <c r="I24" s="43">
        <v>8</v>
      </c>
      <c r="J24" s="43">
        <v>821</v>
      </c>
      <c r="K24" s="43">
        <v>1108</v>
      </c>
      <c r="L24" s="43">
        <v>436</v>
      </c>
      <c r="M24" s="43">
        <v>1546</v>
      </c>
      <c r="N24" s="43">
        <v>1982</v>
      </c>
    </row>
    <row r="25" spans="2:14" x14ac:dyDescent="0.2">
      <c r="B25" s="42">
        <v>4023</v>
      </c>
      <c r="C25" s="16" t="s">
        <v>943</v>
      </c>
      <c r="D25" s="43">
        <v>1060</v>
      </c>
      <c r="E25" s="43">
        <v>1580</v>
      </c>
      <c r="F25" s="43">
        <v>2640</v>
      </c>
      <c r="G25" s="43">
        <v>6961</v>
      </c>
      <c r="H25" s="43">
        <v>34</v>
      </c>
      <c r="I25" s="43">
        <v>4525</v>
      </c>
      <c r="J25" s="43">
        <v>11520</v>
      </c>
      <c r="K25" s="43">
        <v>14160</v>
      </c>
      <c r="L25" s="43">
        <v>4249</v>
      </c>
      <c r="M25" s="43">
        <v>4326</v>
      </c>
      <c r="N25" s="43">
        <v>8575</v>
      </c>
    </row>
    <row r="26" spans="2:14" x14ac:dyDescent="0.2">
      <c r="B26" s="42">
        <v>4024</v>
      </c>
      <c r="C26" s="16" t="s">
        <v>944</v>
      </c>
      <c r="D26" s="43">
        <v>1113</v>
      </c>
      <c r="E26" s="43">
        <v>880</v>
      </c>
      <c r="F26" s="43">
        <v>1993</v>
      </c>
      <c r="G26" s="43">
        <v>2458</v>
      </c>
      <c r="H26" s="43">
        <v>375</v>
      </c>
      <c r="I26" s="43">
        <v>3625</v>
      </c>
      <c r="J26" s="43">
        <v>6458</v>
      </c>
      <c r="K26" s="43">
        <v>8451</v>
      </c>
      <c r="L26" s="43">
        <v>1082</v>
      </c>
      <c r="M26" s="43">
        <v>471</v>
      </c>
      <c r="N26" s="43">
        <v>1553</v>
      </c>
    </row>
    <row r="27" spans="2:14" x14ac:dyDescent="0.2">
      <c r="B27" s="42">
        <v>4049</v>
      </c>
      <c r="C27" s="16" t="s">
        <v>945</v>
      </c>
      <c r="D27" s="43">
        <v>219</v>
      </c>
      <c r="E27" s="43">
        <v>697</v>
      </c>
      <c r="F27" s="43">
        <v>916</v>
      </c>
      <c r="G27" s="43">
        <v>7730</v>
      </c>
      <c r="H27" s="43">
        <v>15</v>
      </c>
      <c r="I27" s="43">
        <v>322</v>
      </c>
      <c r="J27" s="43">
        <v>8067</v>
      </c>
      <c r="K27" s="43">
        <v>8983</v>
      </c>
      <c r="L27" s="43">
        <v>748</v>
      </c>
      <c r="M27" s="43">
        <v>6748</v>
      </c>
      <c r="N27" s="43">
        <v>7496</v>
      </c>
    </row>
    <row r="28" spans="2:14" x14ac:dyDescent="0.2">
      <c r="B28" s="42">
        <v>4026</v>
      </c>
      <c r="C28" s="16" t="s">
        <v>946</v>
      </c>
      <c r="D28" s="43">
        <v>1065</v>
      </c>
      <c r="E28" s="43">
        <v>13975</v>
      </c>
      <c r="F28" s="43">
        <v>15040</v>
      </c>
      <c r="G28" s="43">
        <v>18638</v>
      </c>
      <c r="H28" s="43">
        <v>0</v>
      </c>
      <c r="I28" s="43">
        <v>5805</v>
      </c>
      <c r="J28" s="43">
        <v>24443</v>
      </c>
      <c r="K28" s="43">
        <v>39483</v>
      </c>
      <c r="L28" s="43">
        <v>17342</v>
      </c>
      <c r="M28" s="43">
        <v>10754</v>
      </c>
      <c r="N28" s="43">
        <v>28096</v>
      </c>
    </row>
    <row r="29" spans="2:14" x14ac:dyDescent="0.2">
      <c r="B29" s="42">
        <v>4027</v>
      </c>
      <c r="C29" s="16" t="s">
        <v>947</v>
      </c>
      <c r="D29" s="43">
        <v>558</v>
      </c>
      <c r="E29" s="43">
        <v>494</v>
      </c>
      <c r="F29" s="43">
        <v>1052</v>
      </c>
      <c r="G29" s="43">
        <v>24615</v>
      </c>
      <c r="H29" s="43">
        <v>21</v>
      </c>
      <c r="I29" s="43">
        <v>237</v>
      </c>
      <c r="J29" s="43">
        <v>24873</v>
      </c>
      <c r="K29" s="43">
        <v>25925</v>
      </c>
      <c r="L29" s="43">
        <v>3212</v>
      </c>
      <c r="M29" s="43">
        <v>12181</v>
      </c>
      <c r="N29" s="43">
        <v>15393</v>
      </c>
    </row>
    <row r="30" spans="2:14" x14ac:dyDescent="0.2">
      <c r="B30" s="42">
        <v>4028</v>
      </c>
      <c r="C30" s="16" t="s">
        <v>948</v>
      </c>
      <c r="D30" s="43">
        <v>196</v>
      </c>
      <c r="E30" s="43">
        <v>120</v>
      </c>
      <c r="F30" s="43">
        <v>316</v>
      </c>
      <c r="G30" s="43">
        <v>0</v>
      </c>
      <c r="H30" s="43">
        <v>0</v>
      </c>
      <c r="I30" s="43">
        <v>163</v>
      </c>
      <c r="J30" s="43">
        <v>163</v>
      </c>
      <c r="K30" s="43">
        <v>479</v>
      </c>
      <c r="L30" s="43">
        <v>212</v>
      </c>
      <c r="M30" s="43">
        <v>0</v>
      </c>
      <c r="N30" s="43">
        <v>212</v>
      </c>
    </row>
    <row r="31" spans="2:14" x14ac:dyDescent="0.2">
      <c r="B31" s="42">
        <v>4029</v>
      </c>
      <c r="C31" s="16" t="s">
        <v>949</v>
      </c>
      <c r="D31" s="43">
        <v>2497</v>
      </c>
      <c r="E31" s="43">
        <v>1581</v>
      </c>
      <c r="F31" s="43">
        <v>4078</v>
      </c>
      <c r="G31" s="43">
        <v>8773</v>
      </c>
      <c r="H31" s="43">
        <v>3333</v>
      </c>
      <c r="I31" s="43">
        <v>189</v>
      </c>
      <c r="J31" s="43">
        <v>12295</v>
      </c>
      <c r="K31" s="43">
        <v>16373</v>
      </c>
      <c r="L31" s="43">
        <v>10907</v>
      </c>
      <c r="M31" s="43">
        <v>16720</v>
      </c>
      <c r="N31" s="43">
        <v>27627</v>
      </c>
    </row>
    <row r="32" spans="2:14" x14ac:dyDescent="0.2">
      <c r="B32" s="42">
        <v>4030</v>
      </c>
      <c r="C32" s="16" t="s">
        <v>950</v>
      </c>
      <c r="D32" s="43">
        <v>1888</v>
      </c>
      <c r="E32" s="43">
        <v>83</v>
      </c>
      <c r="F32" s="43">
        <v>1971</v>
      </c>
      <c r="G32" s="43">
        <v>18112</v>
      </c>
      <c r="H32" s="43">
        <v>0</v>
      </c>
      <c r="I32" s="43">
        <v>0</v>
      </c>
      <c r="J32" s="43">
        <v>18112</v>
      </c>
      <c r="K32" s="43">
        <v>20083</v>
      </c>
      <c r="L32" s="43">
        <v>993</v>
      </c>
      <c r="M32" s="43">
        <v>18402</v>
      </c>
      <c r="N32" s="43">
        <v>19395</v>
      </c>
    </row>
    <row r="33" spans="2:14" x14ac:dyDescent="0.2">
      <c r="B33" s="42">
        <v>4031</v>
      </c>
      <c r="C33" s="16" t="s">
        <v>951</v>
      </c>
      <c r="D33" s="43">
        <v>550</v>
      </c>
      <c r="E33" s="43">
        <v>37</v>
      </c>
      <c r="F33" s="43">
        <v>587</v>
      </c>
      <c r="G33" s="43">
        <v>1760</v>
      </c>
      <c r="H33" s="43">
        <v>0</v>
      </c>
      <c r="I33" s="43">
        <v>0</v>
      </c>
      <c r="J33" s="43">
        <v>1760</v>
      </c>
      <c r="K33" s="43">
        <v>2347</v>
      </c>
      <c r="L33" s="43">
        <v>3001</v>
      </c>
      <c r="M33" s="43">
        <v>0</v>
      </c>
      <c r="N33" s="43">
        <v>3001</v>
      </c>
    </row>
    <row r="34" spans="2:14" x14ac:dyDescent="0.2">
      <c r="B34" s="42">
        <v>4032</v>
      </c>
      <c r="C34" s="16" t="s">
        <v>952</v>
      </c>
      <c r="D34" s="43">
        <v>168</v>
      </c>
      <c r="E34" s="43">
        <v>962</v>
      </c>
      <c r="F34" s="43">
        <v>1130</v>
      </c>
      <c r="G34" s="43">
        <v>2937</v>
      </c>
      <c r="H34" s="43">
        <v>5920</v>
      </c>
      <c r="I34" s="43">
        <v>551</v>
      </c>
      <c r="J34" s="43">
        <v>9408</v>
      </c>
      <c r="K34" s="43">
        <v>10538</v>
      </c>
      <c r="L34" s="43">
        <v>1128</v>
      </c>
      <c r="M34" s="43">
        <v>6181</v>
      </c>
      <c r="N34" s="43">
        <v>7309</v>
      </c>
    </row>
    <row r="35" spans="2:14" x14ac:dyDescent="0.2">
      <c r="B35" s="42">
        <v>4033</v>
      </c>
      <c r="C35" s="16" t="s">
        <v>953</v>
      </c>
      <c r="D35" s="43">
        <v>17035</v>
      </c>
      <c r="E35" s="43">
        <v>16570</v>
      </c>
      <c r="F35" s="43">
        <v>33605</v>
      </c>
      <c r="G35" s="43">
        <v>16168</v>
      </c>
      <c r="H35" s="43">
        <v>74</v>
      </c>
      <c r="I35" s="43">
        <v>3009</v>
      </c>
      <c r="J35" s="43">
        <v>19251</v>
      </c>
      <c r="K35" s="43">
        <v>52856</v>
      </c>
      <c r="L35" s="43">
        <v>18396</v>
      </c>
      <c r="M35" s="43">
        <v>15403</v>
      </c>
      <c r="N35" s="43">
        <v>33799</v>
      </c>
    </row>
    <row r="36" spans="2:14" x14ac:dyDescent="0.2">
      <c r="B36" s="42">
        <v>4034</v>
      </c>
      <c r="C36" s="16" t="s">
        <v>954</v>
      </c>
      <c r="D36" s="43">
        <v>4487</v>
      </c>
      <c r="E36" s="43">
        <v>776</v>
      </c>
      <c r="F36" s="43">
        <v>5263</v>
      </c>
      <c r="G36" s="43">
        <v>6182</v>
      </c>
      <c r="H36" s="43">
        <v>118</v>
      </c>
      <c r="I36" s="43">
        <v>0</v>
      </c>
      <c r="J36" s="43">
        <v>6300</v>
      </c>
      <c r="K36" s="43">
        <v>11563</v>
      </c>
      <c r="L36" s="43">
        <v>11719</v>
      </c>
      <c r="M36" s="43">
        <v>1119</v>
      </c>
      <c r="N36" s="43">
        <v>12838</v>
      </c>
    </row>
    <row r="37" spans="2:14" x14ac:dyDescent="0.2">
      <c r="B37" s="42">
        <v>4035</v>
      </c>
      <c r="C37" s="16" t="s">
        <v>955</v>
      </c>
      <c r="D37" s="43">
        <v>2204</v>
      </c>
      <c r="E37" s="43">
        <v>310</v>
      </c>
      <c r="F37" s="43">
        <v>2514</v>
      </c>
      <c r="G37" s="43">
        <v>23856</v>
      </c>
      <c r="H37" s="43">
        <v>75</v>
      </c>
      <c r="I37" s="43">
        <v>1861</v>
      </c>
      <c r="J37" s="43">
        <v>25792</v>
      </c>
      <c r="K37" s="43">
        <v>28306</v>
      </c>
      <c r="L37" s="43">
        <v>2244</v>
      </c>
      <c r="M37" s="43">
        <v>18176</v>
      </c>
      <c r="N37" s="43">
        <v>20420</v>
      </c>
    </row>
    <row r="38" spans="2:14" x14ac:dyDescent="0.2">
      <c r="B38" s="42">
        <v>4037</v>
      </c>
      <c r="C38" s="16" t="s">
        <v>956</v>
      </c>
      <c r="D38" s="43">
        <v>13116</v>
      </c>
      <c r="E38" s="43">
        <v>674</v>
      </c>
      <c r="F38" s="43">
        <v>13790</v>
      </c>
      <c r="G38" s="43">
        <v>21110</v>
      </c>
      <c r="H38" s="43">
        <v>21</v>
      </c>
      <c r="I38" s="43">
        <v>1</v>
      </c>
      <c r="J38" s="43">
        <v>21132</v>
      </c>
      <c r="K38" s="43">
        <v>34922</v>
      </c>
      <c r="L38" s="43">
        <v>3961</v>
      </c>
      <c r="M38" s="43">
        <v>4679</v>
      </c>
      <c r="N38" s="43">
        <v>8640</v>
      </c>
    </row>
    <row r="39" spans="2:14" x14ac:dyDescent="0.2">
      <c r="B39" s="42">
        <v>4038</v>
      </c>
      <c r="C39" s="16" t="s">
        <v>957</v>
      </c>
      <c r="D39" s="43">
        <v>374</v>
      </c>
      <c r="E39" s="43">
        <v>5453</v>
      </c>
      <c r="F39" s="43">
        <v>5827</v>
      </c>
      <c r="G39" s="43">
        <v>18295</v>
      </c>
      <c r="H39" s="43">
        <v>166</v>
      </c>
      <c r="I39" s="43">
        <v>9313</v>
      </c>
      <c r="J39" s="43">
        <v>27774</v>
      </c>
      <c r="K39" s="43">
        <v>33601</v>
      </c>
      <c r="L39" s="43">
        <v>6118</v>
      </c>
      <c r="M39" s="43">
        <v>17873</v>
      </c>
      <c r="N39" s="43">
        <v>23991</v>
      </c>
    </row>
    <row r="40" spans="2:14" x14ac:dyDescent="0.2">
      <c r="B40" s="42">
        <v>4039</v>
      </c>
      <c r="C40" s="16" t="s">
        <v>958</v>
      </c>
      <c r="D40" s="43">
        <v>1405</v>
      </c>
      <c r="E40" s="43">
        <v>112</v>
      </c>
      <c r="F40" s="43">
        <v>1517</v>
      </c>
      <c r="G40" s="43">
        <v>7626</v>
      </c>
      <c r="H40" s="43">
        <v>1489</v>
      </c>
      <c r="I40" s="43">
        <v>165</v>
      </c>
      <c r="J40" s="43">
        <v>9280</v>
      </c>
      <c r="K40" s="43">
        <v>10797</v>
      </c>
      <c r="L40" s="43">
        <v>256</v>
      </c>
      <c r="M40" s="43">
        <v>4863</v>
      </c>
      <c r="N40" s="43">
        <v>5119</v>
      </c>
    </row>
    <row r="41" spans="2:14" x14ac:dyDescent="0.2">
      <c r="B41" s="42">
        <v>4040</v>
      </c>
      <c r="C41" s="16" t="s">
        <v>959</v>
      </c>
      <c r="D41" s="43">
        <v>2929</v>
      </c>
      <c r="E41" s="43">
        <v>14620</v>
      </c>
      <c r="F41" s="43">
        <v>17549</v>
      </c>
      <c r="G41" s="43">
        <v>64265</v>
      </c>
      <c r="H41" s="43">
        <v>25592</v>
      </c>
      <c r="I41" s="43">
        <v>2148</v>
      </c>
      <c r="J41" s="43">
        <v>92005</v>
      </c>
      <c r="K41" s="43">
        <v>109554</v>
      </c>
      <c r="L41" s="43">
        <v>20831</v>
      </c>
      <c r="M41" s="43">
        <v>71062</v>
      </c>
      <c r="N41" s="43">
        <v>91893</v>
      </c>
    </row>
    <row r="42" spans="2:14" x14ac:dyDescent="0.2">
      <c r="B42" s="42">
        <v>4041</v>
      </c>
      <c r="C42" s="16" t="s">
        <v>960</v>
      </c>
      <c r="D42" s="43">
        <v>452</v>
      </c>
      <c r="E42" s="43">
        <v>11</v>
      </c>
      <c r="F42" s="43">
        <v>463</v>
      </c>
      <c r="G42" s="43">
        <v>4358</v>
      </c>
      <c r="H42" s="43">
        <v>299</v>
      </c>
      <c r="I42" s="43">
        <v>167</v>
      </c>
      <c r="J42" s="43">
        <v>4824</v>
      </c>
      <c r="K42" s="43">
        <v>5287</v>
      </c>
      <c r="L42" s="43">
        <v>850</v>
      </c>
      <c r="M42" s="43">
        <v>3984</v>
      </c>
      <c r="N42" s="43">
        <v>4834</v>
      </c>
    </row>
    <row r="43" spans="2:14" x14ac:dyDescent="0.2">
      <c r="B43" s="42">
        <v>4042</v>
      </c>
      <c r="C43" s="16" t="s">
        <v>961</v>
      </c>
      <c r="D43" s="43">
        <v>1038</v>
      </c>
      <c r="E43" s="43">
        <v>295</v>
      </c>
      <c r="F43" s="43">
        <v>1333</v>
      </c>
      <c r="G43" s="43">
        <v>5102</v>
      </c>
      <c r="H43" s="43">
        <v>113</v>
      </c>
      <c r="I43" s="43">
        <v>0</v>
      </c>
      <c r="J43" s="43">
        <v>5215</v>
      </c>
      <c r="K43" s="43">
        <v>6548</v>
      </c>
      <c r="L43" s="43">
        <v>1930</v>
      </c>
      <c r="M43" s="43">
        <v>7095</v>
      </c>
      <c r="N43" s="43">
        <v>9025</v>
      </c>
    </row>
    <row r="44" spans="2:14" x14ac:dyDescent="0.2">
      <c r="B44" s="42">
        <v>4044</v>
      </c>
      <c r="C44" s="16" t="s">
        <v>962</v>
      </c>
      <c r="D44" s="43">
        <v>1504</v>
      </c>
      <c r="E44" s="43">
        <v>11504</v>
      </c>
      <c r="F44" s="43">
        <v>13008</v>
      </c>
      <c r="G44" s="43">
        <v>17934</v>
      </c>
      <c r="H44" s="43">
        <v>11442</v>
      </c>
      <c r="I44" s="43">
        <v>451</v>
      </c>
      <c r="J44" s="43">
        <v>29827</v>
      </c>
      <c r="K44" s="43">
        <v>42835</v>
      </c>
      <c r="L44" s="43">
        <v>12605</v>
      </c>
      <c r="M44" s="43">
        <v>22596</v>
      </c>
      <c r="N44" s="43">
        <v>35201</v>
      </c>
    </row>
    <row r="45" spans="2:14" x14ac:dyDescent="0.2">
      <c r="B45" s="42">
        <v>4045</v>
      </c>
      <c r="C45" s="16" t="s">
        <v>963</v>
      </c>
      <c r="D45" s="43">
        <v>3965</v>
      </c>
      <c r="E45" s="43">
        <v>8025</v>
      </c>
      <c r="F45" s="43">
        <v>11990</v>
      </c>
      <c r="G45" s="43">
        <v>47566</v>
      </c>
      <c r="H45" s="43">
        <v>657</v>
      </c>
      <c r="I45" s="43">
        <v>6016</v>
      </c>
      <c r="J45" s="43">
        <v>54239</v>
      </c>
      <c r="K45" s="43">
        <v>66229</v>
      </c>
      <c r="L45" s="43">
        <v>25750</v>
      </c>
      <c r="M45" s="43">
        <v>45976</v>
      </c>
      <c r="N45" s="43">
        <v>71726</v>
      </c>
    </row>
    <row r="46" spans="2:14" x14ac:dyDescent="0.2">
      <c r="B46" s="42">
        <v>4046</v>
      </c>
      <c r="C46" s="16" t="s">
        <v>964</v>
      </c>
      <c r="D46" s="43">
        <v>471</v>
      </c>
      <c r="E46" s="43">
        <v>74</v>
      </c>
      <c r="F46" s="43">
        <v>545</v>
      </c>
      <c r="G46" s="43">
        <v>7810</v>
      </c>
      <c r="H46" s="43">
        <v>48</v>
      </c>
      <c r="I46" s="43">
        <v>105</v>
      </c>
      <c r="J46" s="43">
        <v>7963</v>
      </c>
      <c r="K46" s="43">
        <v>8508</v>
      </c>
      <c r="L46" s="43">
        <v>633</v>
      </c>
      <c r="M46" s="43">
        <v>1596</v>
      </c>
      <c r="N46" s="43">
        <v>2229</v>
      </c>
    </row>
    <row r="47" spans="2:14" x14ac:dyDescent="0.2">
      <c r="B47" s="42">
        <v>4047</v>
      </c>
      <c r="C47" s="16" t="s">
        <v>965</v>
      </c>
      <c r="D47" s="43">
        <v>900</v>
      </c>
      <c r="E47" s="43">
        <v>2613</v>
      </c>
      <c r="F47" s="43">
        <v>3513</v>
      </c>
      <c r="G47" s="43">
        <v>9179</v>
      </c>
      <c r="H47" s="43">
        <v>603</v>
      </c>
      <c r="I47" s="43">
        <v>5219</v>
      </c>
      <c r="J47" s="43">
        <v>15001</v>
      </c>
      <c r="K47" s="43">
        <v>18514</v>
      </c>
      <c r="L47" s="43">
        <v>2353</v>
      </c>
      <c r="M47" s="43">
        <v>2665</v>
      </c>
      <c r="N47" s="43">
        <v>5018</v>
      </c>
    </row>
    <row r="48" spans="2:14" x14ac:dyDescent="0.2">
      <c r="B48" s="42">
        <v>4048</v>
      </c>
      <c r="C48" s="16" t="s">
        <v>966</v>
      </c>
      <c r="D48" s="43">
        <v>1501</v>
      </c>
      <c r="E48" s="43">
        <v>406</v>
      </c>
      <c r="F48" s="43">
        <v>1907</v>
      </c>
      <c r="G48" s="43">
        <v>35769</v>
      </c>
      <c r="H48" s="43">
        <v>17942</v>
      </c>
      <c r="I48" s="43">
        <v>1557</v>
      </c>
      <c r="J48" s="43">
        <v>55268</v>
      </c>
      <c r="K48" s="43">
        <v>57175</v>
      </c>
      <c r="L48" s="43">
        <v>1590</v>
      </c>
      <c r="M48" s="43">
        <v>9752</v>
      </c>
      <c r="N48" s="43">
        <v>11342</v>
      </c>
    </row>
    <row r="49" spans="2:14" x14ac:dyDescent="0.2">
      <c r="B49" s="40">
        <v>4089</v>
      </c>
      <c r="C49" s="32" t="s">
        <v>967</v>
      </c>
      <c r="D49" s="41">
        <v>36978</v>
      </c>
      <c r="E49" s="41">
        <v>67847</v>
      </c>
      <c r="F49" s="41">
        <v>104825</v>
      </c>
      <c r="G49" s="41">
        <v>270016</v>
      </c>
      <c r="H49" s="41">
        <v>87960</v>
      </c>
      <c r="I49" s="41">
        <v>16432</v>
      </c>
      <c r="J49" s="41">
        <v>374408</v>
      </c>
      <c r="K49" s="41">
        <v>479233</v>
      </c>
      <c r="L49" s="41">
        <v>120499</v>
      </c>
      <c r="M49" s="41">
        <v>258218</v>
      </c>
      <c r="N49" s="41">
        <v>378717</v>
      </c>
    </row>
    <row r="50" spans="2:14" x14ac:dyDescent="0.2">
      <c r="B50" s="42">
        <v>4061</v>
      </c>
      <c r="C50" s="16" t="s">
        <v>968</v>
      </c>
      <c r="D50" s="43">
        <v>682</v>
      </c>
      <c r="E50" s="43">
        <v>408</v>
      </c>
      <c r="F50" s="43">
        <v>1090</v>
      </c>
      <c r="G50" s="43">
        <v>9045</v>
      </c>
      <c r="H50" s="43">
        <v>3667</v>
      </c>
      <c r="I50" s="43">
        <v>50</v>
      </c>
      <c r="J50" s="43">
        <v>12762</v>
      </c>
      <c r="K50" s="43">
        <v>13852</v>
      </c>
      <c r="L50" s="43">
        <v>1233</v>
      </c>
      <c r="M50" s="43">
        <v>15712</v>
      </c>
      <c r="N50" s="43">
        <v>16945</v>
      </c>
    </row>
    <row r="51" spans="2:14" x14ac:dyDescent="0.2">
      <c r="B51" s="42">
        <v>4062</v>
      </c>
      <c r="C51" s="16" t="s">
        <v>969</v>
      </c>
      <c r="D51" s="43">
        <v>740</v>
      </c>
      <c r="E51" s="43">
        <v>724</v>
      </c>
      <c r="F51" s="43">
        <v>1464</v>
      </c>
      <c r="G51" s="43">
        <v>9526</v>
      </c>
      <c r="H51" s="43">
        <v>0</v>
      </c>
      <c r="I51" s="43">
        <v>807</v>
      </c>
      <c r="J51" s="43">
        <v>10333</v>
      </c>
      <c r="K51" s="43">
        <v>11797</v>
      </c>
      <c r="L51" s="43">
        <v>2256</v>
      </c>
      <c r="M51" s="43">
        <v>6677</v>
      </c>
      <c r="N51" s="43">
        <v>8933</v>
      </c>
    </row>
    <row r="52" spans="2:14" x14ac:dyDescent="0.2">
      <c r="B52" s="42">
        <v>4063</v>
      </c>
      <c r="C52" s="16" t="s">
        <v>970</v>
      </c>
      <c r="D52" s="43">
        <v>1950</v>
      </c>
      <c r="E52" s="43">
        <v>13616</v>
      </c>
      <c r="F52" s="43">
        <v>15566</v>
      </c>
      <c r="G52" s="43">
        <v>24571</v>
      </c>
      <c r="H52" s="43">
        <v>5923</v>
      </c>
      <c r="I52" s="43">
        <v>5333</v>
      </c>
      <c r="J52" s="43">
        <v>35827</v>
      </c>
      <c r="K52" s="43">
        <v>51393</v>
      </c>
      <c r="L52" s="43">
        <v>8730</v>
      </c>
      <c r="M52" s="43">
        <v>19298</v>
      </c>
      <c r="N52" s="43">
        <v>28028</v>
      </c>
    </row>
    <row r="53" spans="2:14" x14ac:dyDescent="0.2">
      <c r="B53" s="42">
        <v>4064</v>
      </c>
      <c r="C53" s="16" t="s">
        <v>971</v>
      </c>
      <c r="D53" s="43">
        <v>55</v>
      </c>
      <c r="E53" s="43">
        <v>27</v>
      </c>
      <c r="F53" s="43">
        <v>82</v>
      </c>
      <c r="G53" s="43">
        <v>2251</v>
      </c>
      <c r="H53" s="43">
        <v>0</v>
      </c>
      <c r="I53" s="43">
        <v>92</v>
      </c>
      <c r="J53" s="43">
        <v>2343</v>
      </c>
      <c r="K53" s="43">
        <v>2425</v>
      </c>
      <c r="L53" s="43">
        <v>94</v>
      </c>
      <c r="M53" s="43">
        <v>2195</v>
      </c>
      <c r="N53" s="43">
        <v>2289</v>
      </c>
    </row>
    <row r="54" spans="2:14" x14ac:dyDescent="0.2">
      <c r="B54" s="42">
        <v>4065</v>
      </c>
      <c r="C54" s="16" t="s">
        <v>972</v>
      </c>
      <c r="D54" s="43">
        <v>668</v>
      </c>
      <c r="E54" s="43">
        <v>517</v>
      </c>
      <c r="F54" s="43">
        <v>1185</v>
      </c>
      <c r="G54" s="43">
        <v>2043</v>
      </c>
      <c r="H54" s="43">
        <v>42753</v>
      </c>
      <c r="I54" s="43">
        <v>473</v>
      </c>
      <c r="J54" s="43">
        <v>45269</v>
      </c>
      <c r="K54" s="43">
        <v>46454</v>
      </c>
      <c r="L54" s="43">
        <v>3291</v>
      </c>
      <c r="M54" s="43">
        <v>35059</v>
      </c>
      <c r="N54" s="43">
        <v>38350</v>
      </c>
    </row>
    <row r="55" spans="2:14" x14ac:dyDescent="0.2">
      <c r="B55" s="42">
        <v>4066</v>
      </c>
      <c r="C55" s="16" t="s">
        <v>973</v>
      </c>
      <c r="D55" s="43">
        <v>2888</v>
      </c>
      <c r="E55" s="43">
        <v>142</v>
      </c>
      <c r="F55" s="43">
        <v>3030</v>
      </c>
      <c r="G55" s="43">
        <v>0</v>
      </c>
      <c r="H55" s="43">
        <v>0</v>
      </c>
      <c r="I55" s="43">
        <v>0</v>
      </c>
      <c r="J55" s="43">
        <v>0</v>
      </c>
      <c r="K55" s="43">
        <v>3030</v>
      </c>
      <c r="L55" s="43">
        <v>863</v>
      </c>
      <c r="M55" s="43">
        <v>0</v>
      </c>
      <c r="N55" s="43">
        <v>863</v>
      </c>
    </row>
    <row r="56" spans="2:14" x14ac:dyDescent="0.2">
      <c r="B56" s="42">
        <v>4067</v>
      </c>
      <c r="C56" s="16" t="s">
        <v>974</v>
      </c>
      <c r="D56" s="43">
        <v>139</v>
      </c>
      <c r="E56" s="43">
        <v>3062</v>
      </c>
      <c r="F56" s="43">
        <v>3201</v>
      </c>
      <c r="G56" s="43">
        <v>1951</v>
      </c>
      <c r="H56" s="43">
        <v>0</v>
      </c>
      <c r="I56" s="43">
        <v>29</v>
      </c>
      <c r="J56" s="43">
        <v>1980</v>
      </c>
      <c r="K56" s="43">
        <v>5181</v>
      </c>
      <c r="L56" s="43">
        <v>1098</v>
      </c>
      <c r="M56" s="43">
        <v>4332</v>
      </c>
      <c r="N56" s="43">
        <v>5430</v>
      </c>
    </row>
    <row r="57" spans="2:14" x14ac:dyDescent="0.2">
      <c r="B57" s="42">
        <v>4068</v>
      </c>
      <c r="C57" s="16" t="s">
        <v>975</v>
      </c>
      <c r="D57" s="43">
        <v>1459</v>
      </c>
      <c r="E57" s="43">
        <v>1803</v>
      </c>
      <c r="F57" s="43">
        <v>3262</v>
      </c>
      <c r="G57" s="43">
        <v>15699</v>
      </c>
      <c r="H57" s="43">
        <v>132</v>
      </c>
      <c r="I57" s="43">
        <v>908</v>
      </c>
      <c r="J57" s="43">
        <v>16739</v>
      </c>
      <c r="K57" s="43">
        <v>20001</v>
      </c>
      <c r="L57" s="43">
        <v>5736</v>
      </c>
      <c r="M57" s="43">
        <v>14365</v>
      </c>
      <c r="N57" s="43">
        <v>20101</v>
      </c>
    </row>
    <row r="58" spans="2:14" x14ac:dyDescent="0.2">
      <c r="B58" s="42">
        <v>4084</v>
      </c>
      <c r="C58" s="16" t="s">
        <v>976</v>
      </c>
      <c r="D58" s="43">
        <v>46</v>
      </c>
      <c r="E58" s="43">
        <v>22</v>
      </c>
      <c r="F58" s="43">
        <v>68</v>
      </c>
      <c r="G58" s="43">
        <v>9600</v>
      </c>
      <c r="H58" s="43">
        <v>0</v>
      </c>
      <c r="I58" s="43">
        <v>0</v>
      </c>
      <c r="J58" s="43">
        <v>9600</v>
      </c>
      <c r="K58" s="43">
        <v>9668</v>
      </c>
      <c r="L58" s="43">
        <v>69</v>
      </c>
      <c r="M58" s="43">
        <v>3839</v>
      </c>
      <c r="N58" s="43">
        <v>3908</v>
      </c>
    </row>
    <row r="59" spans="2:14" x14ac:dyDescent="0.2">
      <c r="B59" s="42">
        <v>4071</v>
      </c>
      <c r="C59" s="16" t="s">
        <v>977</v>
      </c>
      <c r="D59" s="43">
        <v>1259</v>
      </c>
      <c r="E59" s="43">
        <v>232</v>
      </c>
      <c r="F59" s="43">
        <v>1491</v>
      </c>
      <c r="G59" s="43">
        <v>9566</v>
      </c>
      <c r="H59" s="43">
        <v>1308</v>
      </c>
      <c r="I59" s="43">
        <v>631</v>
      </c>
      <c r="J59" s="43">
        <v>11505</v>
      </c>
      <c r="K59" s="43">
        <v>12996</v>
      </c>
      <c r="L59" s="43">
        <v>1267</v>
      </c>
      <c r="M59" s="43">
        <v>11192</v>
      </c>
      <c r="N59" s="43">
        <v>12459</v>
      </c>
    </row>
    <row r="60" spans="2:14" x14ac:dyDescent="0.2">
      <c r="B60" s="42">
        <v>4072</v>
      </c>
      <c r="C60" s="16" t="s">
        <v>978</v>
      </c>
      <c r="D60" s="43">
        <v>1213</v>
      </c>
      <c r="E60" s="43">
        <v>1455</v>
      </c>
      <c r="F60" s="43">
        <v>2668</v>
      </c>
      <c r="G60" s="43">
        <v>12918</v>
      </c>
      <c r="H60" s="43">
        <v>444</v>
      </c>
      <c r="I60" s="43">
        <v>747</v>
      </c>
      <c r="J60" s="43">
        <v>14109</v>
      </c>
      <c r="K60" s="43">
        <v>16777</v>
      </c>
      <c r="L60" s="43">
        <v>2582</v>
      </c>
      <c r="M60" s="43">
        <v>1581</v>
      </c>
      <c r="N60" s="43">
        <v>4163</v>
      </c>
    </row>
    <row r="61" spans="2:14" x14ac:dyDescent="0.2">
      <c r="B61" s="42">
        <v>4073</v>
      </c>
      <c r="C61" s="16" t="s">
        <v>979</v>
      </c>
      <c r="D61" s="43">
        <v>287</v>
      </c>
      <c r="E61" s="43">
        <v>292</v>
      </c>
      <c r="F61" s="43">
        <v>579</v>
      </c>
      <c r="G61" s="43">
        <v>9728</v>
      </c>
      <c r="H61" s="43">
        <v>0</v>
      </c>
      <c r="I61" s="43">
        <v>27</v>
      </c>
      <c r="J61" s="43">
        <v>9755</v>
      </c>
      <c r="K61" s="43">
        <v>10334</v>
      </c>
      <c r="L61" s="43">
        <v>770</v>
      </c>
      <c r="M61" s="43">
        <v>10396</v>
      </c>
      <c r="N61" s="43">
        <v>11166</v>
      </c>
    </row>
    <row r="62" spans="2:14" x14ac:dyDescent="0.2">
      <c r="B62" s="42">
        <v>4074</v>
      </c>
      <c r="C62" s="16" t="s">
        <v>980</v>
      </c>
      <c r="D62" s="43">
        <v>407</v>
      </c>
      <c r="E62" s="43">
        <v>143</v>
      </c>
      <c r="F62" s="43">
        <v>550</v>
      </c>
      <c r="G62" s="43">
        <v>4512</v>
      </c>
      <c r="H62" s="43">
        <v>0</v>
      </c>
      <c r="I62" s="43">
        <v>0</v>
      </c>
      <c r="J62" s="43">
        <v>4512</v>
      </c>
      <c r="K62" s="43">
        <v>5062</v>
      </c>
      <c r="L62" s="43">
        <v>683</v>
      </c>
      <c r="M62" s="43">
        <v>1826</v>
      </c>
      <c r="N62" s="43">
        <v>2509</v>
      </c>
    </row>
    <row r="63" spans="2:14" x14ac:dyDescent="0.2">
      <c r="B63" s="42">
        <v>4075</v>
      </c>
      <c r="C63" s="16" t="s">
        <v>981</v>
      </c>
      <c r="D63" s="43">
        <v>378</v>
      </c>
      <c r="E63" s="43">
        <v>74</v>
      </c>
      <c r="F63" s="43">
        <v>452</v>
      </c>
      <c r="G63" s="43">
        <v>3835</v>
      </c>
      <c r="H63" s="43">
        <v>0</v>
      </c>
      <c r="I63" s="43">
        <v>0</v>
      </c>
      <c r="J63" s="43">
        <v>3835</v>
      </c>
      <c r="K63" s="43">
        <v>4287</v>
      </c>
      <c r="L63" s="43">
        <v>430</v>
      </c>
      <c r="M63" s="43">
        <v>980</v>
      </c>
      <c r="N63" s="43">
        <v>1410</v>
      </c>
    </row>
    <row r="64" spans="2:14" x14ac:dyDescent="0.2">
      <c r="B64" s="42">
        <v>4076</v>
      </c>
      <c r="C64" s="16" t="s">
        <v>982</v>
      </c>
      <c r="D64" s="43">
        <v>862</v>
      </c>
      <c r="E64" s="43">
        <v>101</v>
      </c>
      <c r="F64" s="43">
        <v>963</v>
      </c>
      <c r="G64" s="43">
        <v>10559</v>
      </c>
      <c r="H64" s="43">
        <v>0</v>
      </c>
      <c r="I64" s="43">
        <v>0</v>
      </c>
      <c r="J64" s="43">
        <v>10559</v>
      </c>
      <c r="K64" s="43">
        <v>11522</v>
      </c>
      <c r="L64" s="43">
        <v>2263</v>
      </c>
      <c r="M64" s="43">
        <v>2785</v>
      </c>
      <c r="N64" s="43">
        <v>5048</v>
      </c>
    </row>
    <row r="65" spans="2:14" x14ac:dyDescent="0.2">
      <c r="B65" s="42">
        <v>4077</v>
      </c>
      <c r="C65" s="16" t="s">
        <v>983</v>
      </c>
      <c r="D65" s="43">
        <v>77</v>
      </c>
      <c r="E65" s="43">
        <v>15</v>
      </c>
      <c r="F65" s="43">
        <v>92</v>
      </c>
      <c r="G65" s="43">
        <v>3431</v>
      </c>
      <c r="H65" s="43">
        <v>0</v>
      </c>
      <c r="I65" s="43">
        <v>1277</v>
      </c>
      <c r="J65" s="43">
        <v>4708</v>
      </c>
      <c r="K65" s="43">
        <v>4800</v>
      </c>
      <c r="L65" s="43">
        <v>134</v>
      </c>
      <c r="M65" s="43">
        <v>328</v>
      </c>
      <c r="N65" s="43">
        <v>462</v>
      </c>
    </row>
    <row r="66" spans="2:14" x14ac:dyDescent="0.2">
      <c r="B66" s="42">
        <v>4078</v>
      </c>
      <c r="C66" s="16" t="s">
        <v>984</v>
      </c>
      <c r="D66" s="43">
        <v>67</v>
      </c>
      <c r="E66" s="43">
        <v>50</v>
      </c>
      <c r="F66" s="43">
        <v>117</v>
      </c>
      <c r="G66" s="43">
        <v>4564</v>
      </c>
      <c r="H66" s="43">
        <v>0</v>
      </c>
      <c r="I66" s="43">
        <v>69</v>
      </c>
      <c r="J66" s="43">
        <v>4633</v>
      </c>
      <c r="K66" s="43">
        <v>4750</v>
      </c>
      <c r="L66" s="43">
        <v>50</v>
      </c>
      <c r="M66" s="43">
        <v>3270</v>
      </c>
      <c r="N66" s="43">
        <v>3320</v>
      </c>
    </row>
    <row r="67" spans="2:14" x14ac:dyDescent="0.2">
      <c r="B67" s="42">
        <v>4079</v>
      </c>
      <c r="C67" s="16" t="s">
        <v>985</v>
      </c>
      <c r="D67" s="43">
        <v>2530</v>
      </c>
      <c r="E67" s="43">
        <v>47</v>
      </c>
      <c r="F67" s="43">
        <v>2577</v>
      </c>
      <c r="G67" s="43">
        <v>6396</v>
      </c>
      <c r="H67" s="43">
        <v>3</v>
      </c>
      <c r="I67" s="43">
        <v>30</v>
      </c>
      <c r="J67" s="43">
        <v>6429</v>
      </c>
      <c r="K67" s="43">
        <v>9006</v>
      </c>
      <c r="L67" s="43">
        <v>1852</v>
      </c>
      <c r="M67" s="43">
        <v>15124</v>
      </c>
      <c r="N67" s="43">
        <v>16976</v>
      </c>
    </row>
    <row r="68" spans="2:14" x14ac:dyDescent="0.2">
      <c r="B68" s="42">
        <v>4080</v>
      </c>
      <c r="C68" s="16" t="s">
        <v>986</v>
      </c>
      <c r="D68" s="43">
        <v>15867</v>
      </c>
      <c r="E68" s="43">
        <v>22676</v>
      </c>
      <c r="F68" s="43">
        <v>38543</v>
      </c>
      <c r="G68" s="43">
        <v>29443</v>
      </c>
      <c r="H68" s="43">
        <v>18358</v>
      </c>
      <c r="I68" s="43">
        <v>258</v>
      </c>
      <c r="J68" s="43">
        <v>48059</v>
      </c>
      <c r="K68" s="43">
        <v>86602</v>
      </c>
      <c r="L68" s="43">
        <v>61825</v>
      </c>
      <c r="M68" s="43">
        <v>14516</v>
      </c>
      <c r="N68" s="43">
        <v>76341</v>
      </c>
    </row>
    <row r="69" spans="2:14" x14ac:dyDescent="0.2">
      <c r="B69" s="42">
        <v>4081</v>
      </c>
      <c r="C69" s="16" t="s">
        <v>987</v>
      </c>
      <c r="D69" s="43">
        <v>594</v>
      </c>
      <c r="E69" s="43">
        <v>2612</v>
      </c>
      <c r="F69" s="43">
        <v>3206</v>
      </c>
      <c r="G69" s="43">
        <v>11149</v>
      </c>
      <c r="H69" s="43">
        <v>2327</v>
      </c>
      <c r="I69" s="43">
        <v>1</v>
      </c>
      <c r="J69" s="43">
        <v>13477</v>
      </c>
      <c r="K69" s="43">
        <v>16683</v>
      </c>
      <c r="L69" s="43">
        <v>1552</v>
      </c>
      <c r="M69" s="43">
        <v>9806</v>
      </c>
      <c r="N69" s="43">
        <v>11358</v>
      </c>
    </row>
    <row r="70" spans="2:14" x14ac:dyDescent="0.2">
      <c r="B70" s="42">
        <v>4082</v>
      </c>
      <c r="C70" s="16" t="s">
        <v>988</v>
      </c>
      <c r="D70" s="43">
        <v>3830</v>
      </c>
      <c r="E70" s="43">
        <v>19206</v>
      </c>
      <c r="F70" s="43">
        <v>23036</v>
      </c>
      <c r="G70" s="43">
        <v>63866</v>
      </c>
      <c r="H70" s="43">
        <v>13035</v>
      </c>
      <c r="I70" s="43">
        <v>5668</v>
      </c>
      <c r="J70" s="43">
        <v>82569</v>
      </c>
      <c r="K70" s="43">
        <v>105605</v>
      </c>
      <c r="L70" s="43">
        <v>22708</v>
      </c>
      <c r="M70" s="43">
        <v>69709</v>
      </c>
      <c r="N70" s="43">
        <v>92417</v>
      </c>
    </row>
    <row r="71" spans="2:14" x14ac:dyDescent="0.2">
      <c r="B71" s="42">
        <v>4083</v>
      </c>
      <c r="C71" s="16" t="s">
        <v>989</v>
      </c>
      <c r="D71" s="43">
        <v>980</v>
      </c>
      <c r="E71" s="43">
        <v>623</v>
      </c>
      <c r="F71" s="43">
        <v>1603</v>
      </c>
      <c r="G71" s="43">
        <v>25363</v>
      </c>
      <c r="H71" s="43">
        <v>10</v>
      </c>
      <c r="I71" s="43">
        <v>32</v>
      </c>
      <c r="J71" s="43">
        <v>25405</v>
      </c>
      <c r="K71" s="43">
        <v>27008</v>
      </c>
      <c r="L71" s="43">
        <v>1013</v>
      </c>
      <c r="M71" s="43">
        <v>15228</v>
      </c>
      <c r="N71" s="43">
        <v>16241</v>
      </c>
    </row>
    <row r="72" spans="2:14" x14ac:dyDescent="0.2">
      <c r="B72" s="40">
        <v>4129</v>
      </c>
      <c r="C72" s="32" t="s">
        <v>990</v>
      </c>
      <c r="D72" s="41">
        <v>63813</v>
      </c>
      <c r="E72" s="41">
        <v>56999</v>
      </c>
      <c r="F72" s="41">
        <v>120812</v>
      </c>
      <c r="G72" s="41">
        <v>134914</v>
      </c>
      <c r="H72" s="41">
        <v>13579</v>
      </c>
      <c r="I72" s="41">
        <v>9989</v>
      </c>
      <c r="J72" s="41">
        <v>158482</v>
      </c>
      <c r="K72" s="41">
        <v>279294</v>
      </c>
      <c r="L72" s="41">
        <v>98167</v>
      </c>
      <c r="M72" s="41">
        <v>115129</v>
      </c>
      <c r="N72" s="41">
        <v>213296</v>
      </c>
    </row>
    <row r="73" spans="2:14" x14ac:dyDescent="0.2">
      <c r="B73" s="42">
        <v>4091</v>
      </c>
      <c r="C73" s="16" t="s">
        <v>991</v>
      </c>
      <c r="D73" s="43">
        <v>1388</v>
      </c>
      <c r="E73" s="43">
        <v>1036</v>
      </c>
      <c r="F73" s="43">
        <v>2424</v>
      </c>
      <c r="G73" s="43">
        <v>14106</v>
      </c>
      <c r="H73" s="43">
        <v>95</v>
      </c>
      <c r="I73" s="43">
        <v>13</v>
      </c>
      <c r="J73" s="43">
        <v>14214</v>
      </c>
      <c r="K73" s="43">
        <v>16638</v>
      </c>
      <c r="L73" s="43">
        <v>1365</v>
      </c>
      <c r="M73" s="43">
        <v>4765</v>
      </c>
      <c r="N73" s="43">
        <v>6130</v>
      </c>
    </row>
    <row r="74" spans="2:14" x14ac:dyDescent="0.2">
      <c r="B74" s="42">
        <v>4092</v>
      </c>
      <c r="C74" s="16" t="s">
        <v>992</v>
      </c>
      <c r="D74" s="43">
        <v>358</v>
      </c>
      <c r="E74" s="43">
        <v>258</v>
      </c>
      <c r="F74" s="43">
        <v>616</v>
      </c>
      <c r="G74" s="43">
        <v>8862</v>
      </c>
      <c r="H74" s="43">
        <v>1089</v>
      </c>
      <c r="I74" s="43">
        <v>3514</v>
      </c>
      <c r="J74" s="43">
        <v>13465</v>
      </c>
      <c r="K74" s="43">
        <v>14081</v>
      </c>
      <c r="L74" s="43">
        <v>747</v>
      </c>
      <c r="M74" s="43">
        <v>11088</v>
      </c>
      <c r="N74" s="43">
        <v>11835</v>
      </c>
    </row>
    <row r="75" spans="2:14" x14ac:dyDescent="0.2">
      <c r="B75" s="42">
        <v>4093</v>
      </c>
      <c r="C75" s="16" t="s">
        <v>993</v>
      </c>
      <c r="D75" s="43">
        <v>58</v>
      </c>
      <c r="E75" s="43">
        <v>109</v>
      </c>
      <c r="F75" s="43">
        <v>167</v>
      </c>
      <c r="G75" s="43">
        <v>14890</v>
      </c>
      <c r="H75" s="43">
        <v>37</v>
      </c>
      <c r="I75" s="43">
        <v>578</v>
      </c>
      <c r="J75" s="43">
        <v>15505</v>
      </c>
      <c r="K75" s="43">
        <v>15672</v>
      </c>
      <c r="L75" s="43">
        <v>160</v>
      </c>
      <c r="M75" s="43">
        <v>12319</v>
      </c>
      <c r="N75" s="43">
        <v>12479</v>
      </c>
    </row>
    <row r="76" spans="2:14" x14ac:dyDescent="0.2">
      <c r="B76" s="42">
        <v>4124</v>
      </c>
      <c r="C76" s="16" t="s">
        <v>994</v>
      </c>
      <c r="D76" s="43">
        <v>493</v>
      </c>
      <c r="E76" s="43">
        <v>586</v>
      </c>
      <c r="F76" s="43">
        <v>1079</v>
      </c>
      <c r="G76" s="43">
        <v>3721</v>
      </c>
      <c r="H76" s="43">
        <v>196</v>
      </c>
      <c r="I76" s="43">
        <v>11</v>
      </c>
      <c r="J76" s="43">
        <v>3928</v>
      </c>
      <c r="K76" s="43">
        <v>5007</v>
      </c>
      <c r="L76" s="43">
        <v>828</v>
      </c>
      <c r="M76" s="43">
        <v>1610</v>
      </c>
      <c r="N76" s="43">
        <v>2438</v>
      </c>
    </row>
    <row r="77" spans="2:14" x14ac:dyDescent="0.2">
      <c r="B77" s="42">
        <v>4095</v>
      </c>
      <c r="C77" s="16" t="s">
        <v>280</v>
      </c>
      <c r="D77" s="43">
        <v>24088</v>
      </c>
      <c r="E77" s="43">
        <v>2641</v>
      </c>
      <c r="F77" s="43">
        <v>26729</v>
      </c>
      <c r="G77" s="43">
        <v>15621</v>
      </c>
      <c r="H77" s="43">
        <v>495</v>
      </c>
      <c r="I77" s="43">
        <v>2988</v>
      </c>
      <c r="J77" s="43">
        <v>19104</v>
      </c>
      <c r="K77" s="43">
        <v>45833</v>
      </c>
      <c r="L77" s="43">
        <v>11824</v>
      </c>
      <c r="M77" s="43">
        <v>15682</v>
      </c>
      <c r="N77" s="43">
        <v>27506</v>
      </c>
    </row>
    <row r="78" spans="2:14" x14ac:dyDescent="0.2">
      <c r="B78" s="42">
        <v>4099</v>
      </c>
      <c r="C78" s="16" t="s">
        <v>995</v>
      </c>
      <c r="D78" s="43">
        <v>74</v>
      </c>
      <c r="E78" s="43">
        <v>7</v>
      </c>
      <c r="F78" s="43">
        <v>81</v>
      </c>
      <c r="G78" s="43">
        <v>1941</v>
      </c>
      <c r="H78" s="43">
        <v>0</v>
      </c>
      <c r="I78" s="43">
        <v>85</v>
      </c>
      <c r="J78" s="43">
        <v>2026</v>
      </c>
      <c r="K78" s="43">
        <v>2107</v>
      </c>
      <c r="L78" s="43">
        <v>566</v>
      </c>
      <c r="M78" s="43">
        <v>404</v>
      </c>
      <c r="N78" s="43">
        <v>970</v>
      </c>
    </row>
    <row r="79" spans="2:14" x14ac:dyDescent="0.2">
      <c r="B79" s="42">
        <v>4100</v>
      </c>
      <c r="C79" s="16" t="s">
        <v>996</v>
      </c>
      <c r="D79" s="43">
        <v>464</v>
      </c>
      <c r="E79" s="43">
        <v>348</v>
      </c>
      <c r="F79" s="43">
        <v>812</v>
      </c>
      <c r="G79" s="43">
        <v>6084</v>
      </c>
      <c r="H79" s="43">
        <v>0</v>
      </c>
      <c r="I79" s="43">
        <v>8</v>
      </c>
      <c r="J79" s="43">
        <v>6092</v>
      </c>
      <c r="K79" s="43">
        <v>6904</v>
      </c>
      <c r="L79" s="43">
        <v>1546</v>
      </c>
      <c r="M79" s="43">
        <v>2366</v>
      </c>
      <c r="N79" s="43">
        <v>3912</v>
      </c>
    </row>
    <row r="80" spans="2:14" x14ac:dyDescent="0.2">
      <c r="B80" s="42">
        <v>4104</v>
      </c>
      <c r="C80" s="16" t="s">
        <v>997</v>
      </c>
      <c r="D80" s="43">
        <v>667</v>
      </c>
      <c r="E80" s="43">
        <v>489</v>
      </c>
      <c r="F80" s="43">
        <v>1156</v>
      </c>
      <c r="G80" s="43">
        <v>9089</v>
      </c>
      <c r="H80" s="43">
        <v>4784</v>
      </c>
      <c r="I80" s="43">
        <v>1289</v>
      </c>
      <c r="J80" s="43">
        <v>15162</v>
      </c>
      <c r="K80" s="43">
        <v>16318</v>
      </c>
      <c r="L80" s="43">
        <v>1971</v>
      </c>
      <c r="M80" s="43">
        <v>6719</v>
      </c>
      <c r="N80" s="43">
        <v>8690</v>
      </c>
    </row>
    <row r="81" spans="2:14" x14ac:dyDescent="0.2">
      <c r="B81" s="42">
        <v>4105</v>
      </c>
      <c r="C81" s="16" t="s">
        <v>998</v>
      </c>
      <c r="D81" s="43">
        <v>285</v>
      </c>
      <c r="E81" s="43">
        <v>102</v>
      </c>
      <c r="F81" s="43">
        <v>387</v>
      </c>
      <c r="G81" s="43">
        <v>1192</v>
      </c>
      <c r="H81" s="43">
        <v>0</v>
      </c>
      <c r="I81" s="43">
        <v>32</v>
      </c>
      <c r="J81" s="43">
        <v>1224</v>
      </c>
      <c r="K81" s="43">
        <v>1611</v>
      </c>
      <c r="L81" s="43">
        <v>219</v>
      </c>
      <c r="M81" s="43">
        <v>66</v>
      </c>
      <c r="N81" s="43">
        <v>285</v>
      </c>
    </row>
    <row r="82" spans="2:14" x14ac:dyDescent="0.2">
      <c r="B82" s="42">
        <v>4106</v>
      </c>
      <c r="C82" s="16" t="s">
        <v>999</v>
      </c>
      <c r="D82" s="43">
        <v>109</v>
      </c>
      <c r="E82" s="43">
        <v>15</v>
      </c>
      <c r="F82" s="43">
        <v>124</v>
      </c>
      <c r="G82" s="43">
        <v>1686</v>
      </c>
      <c r="H82" s="43">
        <v>15</v>
      </c>
      <c r="I82" s="43">
        <v>1052</v>
      </c>
      <c r="J82" s="43">
        <v>2753</v>
      </c>
      <c r="K82" s="43">
        <v>2877</v>
      </c>
      <c r="L82" s="43">
        <v>62</v>
      </c>
      <c r="M82" s="43">
        <v>2631</v>
      </c>
      <c r="N82" s="43">
        <v>2693</v>
      </c>
    </row>
    <row r="83" spans="2:14" x14ac:dyDescent="0.2">
      <c r="B83" s="42">
        <v>4107</v>
      </c>
      <c r="C83" s="16" t="s">
        <v>1000</v>
      </c>
      <c r="D83" s="43">
        <v>130</v>
      </c>
      <c r="E83" s="43">
        <v>762</v>
      </c>
      <c r="F83" s="43">
        <v>892</v>
      </c>
      <c r="G83" s="43">
        <v>1060</v>
      </c>
      <c r="H83" s="43">
        <v>60</v>
      </c>
      <c r="I83" s="43">
        <v>0</v>
      </c>
      <c r="J83" s="43">
        <v>1120</v>
      </c>
      <c r="K83" s="43">
        <v>2012</v>
      </c>
      <c r="L83" s="43">
        <v>3609</v>
      </c>
      <c r="M83" s="43">
        <v>133</v>
      </c>
      <c r="N83" s="43">
        <v>3742</v>
      </c>
    </row>
    <row r="84" spans="2:14" x14ac:dyDescent="0.2">
      <c r="B84" s="42">
        <v>4110</v>
      </c>
      <c r="C84" s="16" t="s">
        <v>1001</v>
      </c>
      <c r="D84" s="43">
        <v>160</v>
      </c>
      <c r="E84" s="43">
        <v>75</v>
      </c>
      <c r="F84" s="43">
        <v>235</v>
      </c>
      <c r="G84" s="43">
        <v>1108</v>
      </c>
      <c r="H84" s="43">
        <v>100</v>
      </c>
      <c r="I84" s="43">
        <v>21</v>
      </c>
      <c r="J84" s="43">
        <v>1229</v>
      </c>
      <c r="K84" s="43">
        <v>1464</v>
      </c>
      <c r="L84" s="43">
        <v>204</v>
      </c>
      <c r="M84" s="43">
        <v>184</v>
      </c>
      <c r="N84" s="43">
        <v>388</v>
      </c>
    </row>
    <row r="85" spans="2:14" x14ac:dyDescent="0.2">
      <c r="B85" s="42">
        <v>4111</v>
      </c>
      <c r="C85" s="16" t="s">
        <v>1002</v>
      </c>
      <c r="D85" s="43">
        <v>244</v>
      </c>
      <c r="E85" s="43">
        <v>94</v>
      </c>
      <c r="F85" s="43">
        <v>338</v>
      </c>
      <c r="G85" s="43">
        <v>6203</v>
      </c>
      <c r="H85" s="43">
        <v>0</v>
      </c>
      <c r="I85" s="43">
        <v>20</v>
      </c>
      <c r="J85" s="43">
        <v>6223</v>
      </c>
      <c r="K85" s="43">
        <v>6561</v>
      </c>
      <c r="L85" s="43">
        <v>364</v>
      </c>
      <c r="M85" s="43">
        <v>4984</v>
      </c>
      <c r="N85" s="43">
        <v>5348</v>
      </c>
    </row>
    <row r="86" spans="2:14" x14ac:dyDescent="0.2">
      <c r="B86" s="42">
        <v>4112</v>
      </c>
      <c r="C86" s="16" t="s">
        <v>1003</v>
      </c>
      <c r="D86" s="43">
        <v>277</v>
      </c>
      <c r="E86" s="43">
        <v>676</v>
      </c>
      <c r="F86" s="43">
        <v>953</v>
      </c>
      <c r="G86" s="43">
        <v>222</v>
      </c>
      <c r="H86" s="43">
        <v>0</v>
      </c>
      <c r="I86" s="43">
        <v>0</v>
      </c>
      <c r="J86" s="43">
        <v>222</v>
      </c>
      <c r="K86" s="43">
        <v>1175</v>
      </c>
      <c r="L86" s="43">
        <v>619</v>
      </c>
      <c r="M86" s="43">
        <v>62</v>
      </c>
      <c r="N86" s="43">
        <v>681</v>
      </c>
    </row>
    <row r="87" spans="2:14" x14ac:dyDescent="0.2">
      <c r="B87" s="42">
        <v>4125</v>
      </c>
      <c r="C87" s="16" t="s">
        <v>1004</v>
      </c>
      <c r="D87" s="43">
        <v>333</v>
      </c>
      <c r="E87" s="43">
        <v>144</v>
      </c>
      <c r="F87" s="43">
        <v>477</v>
      </c>
      <c r="G87" s="43">
        <v>5151</v>
      </c>
      <c r="H87" s="43">
        <v>211</v>
      </c>
      <c r="I87" s="43">
        <v>118</v>
      </c>
      <c r="J87" s="43">
        <v>5480</v>
      </c>
      <c r="K87" s="43">
        <v>5957</v>
      </c>
      <c r="L87" s="43">
        <v>3021</v>
      </c>
      <c r="M87" s="43">
        <v>5478</v>
      </c>
      <c r="N87" s="43">
        <v>8499</v>
      </c>
    </row>
    <row r="88" spans="2:14" x14ac:dyDescent="0.2">
      <c r="B88" s="42">
        <v>4117</v>
      </c>
      <c r="C88" s="16" t="s">
        <v>1005</v>
      </c>
      <c r="D88" s="43">
        <v>2426</v>
      </c>
      <c r="E88" s="43">
        <v>4</v>
      </c>
      <c r="F88" s="43">
        <v>2430</v>
      </c>
      <c r="G88" s="43">
        <v>18568</v>
      </c>
      <c r="H88" s="43">
        <v>0</v>
      </c>
      <c r="I88" s="43">
        <v>0</v>
      </c>
      <c r="J88" s="43">
        <v>18568</v>
      </c>
      <c r="K88" s="43">
        <v>20998</v>
      </c>
      <c r="L88" s="43">
        <v>591</v>
      </c>
      <c r="M88" s="43">
        <v>8601</v>
      </c>
      <c r="N88" s="43">
        <v>9192</v>
      </c>
    </row>
    <row r="89" spans="2:14" x14ac:dyDescent="0.2">
      <c r="B89" s="42">
        <v>4120</v>
      </c>
      <c r="C89" s="16" t="s">
        <v>1006</v>
      </c>
      <c r="D89" s="43">
        <v>472</v>
      </c>
      <c r="E89" s="43">
        <v>352</v>
      </c>
      <c r="F89" s="43">
        <v>824</v>
      </c>
      <c r="G89" s="43">
        <v>3285</v>
      </c>
      <c r="H89" s="43">
        <v>21</v>
      </c>
      <c r="I89" s="43">
        <v>12</v>
      </c>
      <c r="J89" s="43">
        <v>3318</v>
      </c>
      <c r="K89" s="43">
        <v>4142</v>
      </c>
      <c r="L89" s="43">
        <v>352</v>
      </c>
      <c r="M89" s="43">
        <v>2830</v>
      </c>
      <c r="N89" s="43">
        <v>3182</v>
      </c>
    </row>
    <row r="90" spans="2:14" x14ac:dyDescent="0.2">
      <c r="B90" s="42">
        <v>4121</v>
      </c>
      <c r="C90" s="16" t="s">
        <v>1007</v>
      </c>
      <c r="D90" s="43">
        <v>23632</v>
      </c>
      <c r="E90" s="43">
        <v>44100</v>
      </c>
      <c r="F90" s="43">
        <v>67732</v>
      </c>
      <c r="G90" s="43">
        <v>11795</v>
      </c>
      <c r="H90" s="43">
        <v>3509</v>
      </c>
      <c r="I90" s="43">
        <v>132</v>
      </c>
      <c r="J90" s="43">
        <v>15436</v>
      </c>
      <c r="K90" s="43">
        <v>83168</v>
      </c>
      <c r="L90" s="43">
        <v>57926</v>
      </c>
      <c r="M90" s="43">
        <v>21500</v>
      </c>
      <c r="N90" s="43">
        <v>79426</v>
      </c>
    </row>
    <row r="91" spans="2:14" x14ac:dyDescent="0.2">
      <c r="B91" s="42">
        <v>4122</v>
      </c>
      <c r="C91" s="16" t="s">
        <v>1008</v>
      </c>
      <c r="D91" s="43">
        <v>3373</v>
      </c>
      <c r="E91" s="43">
        <v>44</v>
      </c>
      <c r="F91" s="43">
        <v>3417</v>
      </c>
      <c r="G91" s="43">
        <v>2678</v>
      </c>
      <c r="H91" s="43">
        <v>0</v>
      </c>
      <c r="I91" s="43">
        <v>0</v>
      </c>
      <c r="J91" s="43">
        <v>2678</v>
      </c>
      <c r="K91" s="43">
        <v>6095</v>
      </c>
      <c r="L91" s="43">
        <v>1865</v>
      </c>
      <c r="M91" s="43">
        <v>2397</v>
      </c>
      <c r="N91" s="43">
        <v>4262</v>
      </c>
    </row>
    <row r="92" spans="2:14" x14ac:dyDescent="0.2">
      <c r="B92" s="42">
        <v>4123</v>
      </c>
      <c r="C92" s="16" t="s">
        <v>1009</v>
      </c>
      <c r="D92" s="43">
        <v>4782</v>
      </c>
      <c r="E92" s="43">
        <v>5157</v>
      </c>
      <c r="F92" s="43">
        <v>9939</v>
      </c>
      <c r="G92" s="43">
        <v>7652</v>
      </c>
      <c r="H92" s="43">
        <v>2967</v>
      </c>
      <c r="I92" s="43">
        <v>116</v>
      </c>
      <c r="J92" s="43">
        <v>10735</v>
      </c>
      <c r="K92" s="43">
        <v>20674</v>
      </c>
      <c r="L92" s="43">
        <v>10328</v>
      </c>
      <c r="M92" s="43">
        <v>11310</v>
      </c>
      <c r="N92" s="43">
        <v>21638</v>
      </c>
    </row>
    <row r="93" spans="2:14" x14ac:dyDescent="0.2">
      <c r="B93" s="40">
        <v>4159</v>
      </c>
      <c r="C93" s="32" t="s">
        <v>1010</v>
      </c>
      <c r="D93" s="41">
        <v>19599</v>
      </c>
      <c r="E93" s="41">
        <v>16529</v>
      </c>
      <c r="F93" s="41">
        <v>36128</v>
      </c>
      <c r="G93" s="41">
        <v>193264</v>
      </c>
      <c r="H93" s="41">
        <v>32430</v>
      </c>
      <c r="I93" s="41">
        <v>15530</v>
      </c>
      <c r="J93" s="41">
        <v>241224</v>
      </c>
      <c r="K93" s="41">
        <v>277352</v>
      </c>
      <c r="L93" s="41">
        <v>33602</v>
      </c>
      <c r="M93" s="41">
        <v>140414</v>
      </c>
      <c r="N93" s="41">
        <v>174016</v>
      </c>
    </row>
    <row r="94" spans="2:14" x14ac:dyDescent="0.2">
      <c r="B94" s="42">
        <v>4131</v>
      </c>
      <c r="C94" s="16" t="s">
        <v>1011</v>
      </c>
      <c r="D94" s="43">
        <v>931</v>
      </c>
      <c r="E94" s="43">
        <v>1116</v>
      </c>
      <c r="F94" s="43">
        <v>2047</v>
      </c>
      <c r="G94" s="43">
        <v>19966</v>
      </c>
      <c r="H94" s="43">
        <v>3712</v>
      </c>
      <c r="I94" s="43">
        <v>1218</v>
      </c>
      <c r="J94" s="43">
        <v>24896</v>
      </c>
      <c r="K94" s="43">
        <v>26943</v>
      </c>
      <c r="L94" s="43">
        <v>3846</v>
      </c>
      <c r="M94" s="43">
        <v>15401</v>
      </c>
      <c r="N94" s="43">
        <v>19247</v>
      </c>
    </row>
    <row r="95" spans="2:14" x14ac:dyDescent="0.2">
      <c r="B95" s="42">
        <v>4132</v>
      </c>
      <c r="C95" s="16" t="s">
        <v>1012</v>
      </c>
      <c r="D95" s="43">
        <v>875</v>
      </c>
      <c r="E95" s="43">
        <v>4241</v>
      </c>
      <c r="F95" s="43">
        <v>5116</v>
      </c>
      <c r="G95" s="43">
        <v>5176</v>
      </c>
      <c r="H95" s="43">
        <v>0</v>
      </c>
      <c r="I95" s="43">
        <v>0</v>
      </c>
      <c r="J95" s="43">
        <v>5176</v>
      </c>
      <c r="K95" s="43">
        <v>10292</v>
      </c>
      <c r="L95" s="43">
        <v>2178</v>
      </c>
      <c r="M95" s="43">
        <v>2047</v>
      </c>
      <c r="N95" s="43">
        <v>4225</v>
      </c>
    </row>
    <row r="96" spans="2:14" x14ac:dyDescent="0.2">
      <c r="B96" s="42">
        <v>4133</v>
      </c>
      <c r="C96" s="34" t="s">
        <v>1134</v>
      </c>
      <c r="D96" s="43">
        <v>55</v>
      </c>
      <c r="E96" s="43">
        <v>19</v>
      </c>
      <c r="F96" s="43">
        <v>74</v>
      </c>
      <c r="G96" s="43">
        <v>5472</v>
      </c>
      <c r="H96" s="43">
        <v>2</v>
      </c>
      <c r="I96" s="43">
        <v>16</v>
      </c>
      <c r="J96" s="43">
        <v>5490</v>
      </c>
      <c r="K96" s="43">
        <v>5564</v>
      </c>
      <c r="L96" s="43">
        <v>0</v>
      </c>
      <c r="M96" s="43">
        <v>1915</v>
      </c>
      <c r="N96" s="43">
        <v>1915</v>
      </c>
    </row>
    <row r="97" spans="2:14" x14ac:dyDescent="0.2">
      <c r="B97" s="42">
        <v>4134</v>
      </c>
      <c r="C97" s="16" t="s">
        <v>1013</v>
      </c>
      <c r="D97" s="43">
        <v>322</v>
      </c>
      <c r="E97" s="43">
        <v>3779</v>
      </c>
      <c r="F97" s="43">
        <v>4101</v>
      </c>
      <c r="G97" s="43">
        <v>2177</v>
      </c>
      <c r="H97" s="43">
        <v>3</v>
      </c>
      <c r="I97" s="43">
        <v>46</v>
      </c>
      <c r="J97" s="43">
        <v>2226</v>
      </c>
      <c r="K97" s="43">
        <v>6327</v>
      </c>
      <c r="L97" s="43">
        <v>1129</v>
      </c>
      <c r="M97" s="43">
        <v>2199</v>
      </c>
      <c r="N97" s="43">
        <v>3328</v>
      </c>
    </row>
    <row r="98" spans="2:14" x14ac:dyDescent="0.2">
      <c r="B98" s="42">
        <v>4135</v>
      </c>
      <c r="C98" s="16" t="s">
        <v>1014</v>
      </c>
      <c r="D98" s="43">
        <v>640</v>
      </c>
      <c r="E98" s="43">
        <v>261</v>
      </c>
      <c r="F98" s="43">
        <v>901</v>
      </c>
      <c r="G98" s="43">
        <v>6186</v>
      </c>
      <c r="H98" s="43">
        <v>1164</v>
      </c>
      <c r="I98" s="43">
        <v>555</v>
      </c>
      <c r="J98" s="43">
        <v>7905</v>
      </c>
      <c r="K98" s="43">
        <v>8806</v>
      </c>
      <c r="L98" s="43">
        <v>457</v>
      </c>
      <c r="M98" s="43">
        <v>4667</v>
      </c>
      <c r="N98" s="43">
        <v>5124</v>
      </c>
    </row>
    <row r="99" spans="2:14" x14ac:dyDescent="0.2">
      <c r="B99" s="42">
        <v>4136</v>
      </c>
      <c r="C99" s="16" t="s">
        <v>1015</v>
      </c>
      <c r="D99" s="43">
        <v>158</v>
      </c>
      <c r="E99" s="43">
        <v>111</v>
      </c>
      <c r="F99" s="43">
        <v>269</v>
      </c>
      <c r="G99" s="43">
        <v>5047</v>
      </c>
      <c r="H99" s="43">
        <v>0</v>
      </c>
      <c r="I99" s="43">
        <v>0</v>
      </c>
      <c r="J99" s="43">
        <v>5047</v>
      </c>
      <c r="K99" s="43">
        <v>5316</v>
      </c>
      <c r="L99" s="43">
        <v>911</v>
      </c>
      <c r="M99" s="43">
        <v>3574</v>
      </c>
      <c r="N99" s="43">
        <v>4485</v>
      </c>
    </row>
    <row r="100" spans="2:14" x14ac:dyDescent="0.2">
      <c r="B100" s="42">
        <v>4137</v>
      </c>
      <c r="C100" s="16" t="s">
        <v>1016</v>
      </c>
      <c r="D100" s="43">
        <v>1048</v>
      </c>
      <c r="E100" s="43">
        <v>5</v>
      </c>
      <c r="F100" s="43">
        <v>1053</v>
      </c>
      <c r="G100" s="43">
        <v>13</v>
      </c>
      <c r="H100" s="43">
        <v>511</v>
      </c>
      <c r="I100" s="43">
        <v>2</v>
      </c>
      <c r="J100" s="43">
        <v>526</v>
      </c>
      <c r="K100" s="43">
        <v>1579</v>
      </c>
      <c r="L100" s="43">
        <v>521</v>
      </c>
      <c r="M100" s="43">
        <v>1457</v>
      </c>
      <c r="N100" s="43">
        <v>1978</v>
      </c>
    </row>
    <row r="101" spans="2:14" x14ac:dyDescent="0.2">
      <c r="B101" s="42">
        <v>4138</v>
      </c>
      <c r="C101" s="16" t="s">
        <v>1017</v>
      </c>
      <c r="D101" s="43">
        <v>845</v>
      </c>
      <c r="E101" s="43">
        <v>50</v>
      </c>
      <c r="F101" s="43">
        <v>895</v>
      </c>
      <c r="G101" s="43">
        <v>1371</v>
      </c>
      <c r="H101" s="43">
        <v>10</v>
      </c>
      <c r="I101" s="43">
        <v>53</v>
      </c>
      <c r="J101" s="43">
        <v>1434</v>
      </c>
      <c r="K101" s="43">
        <v>2329</v>
      </c>
      <c r="L101" s="43">
        <v>414</v>
      </c>
      <c r="M101" s="43">
        <v>584</v>
      </c>
      <c r="N101" s="43">
        <v>998</v>
      </c>
    </row>
    <row r="102" spans="2:14" x14ac:dyDescent="0.2">
      <c r="B102" s="42">
        <v>4139</v>
      </c>
      <c r="C102" s="16" t="s">
        <v>1018</v>
      </c>
      <c r="D102" s="43">
        <v>584</v>
      </c>
      <c r="E102" s="43">
        <v>1670</v>
      </c>
      <c r="F102" s="43">
        <v>2254</v>
      </c>
      <c r="G102" s="43">
        <v>64082</v>
      </c>
      <c r="H102" s="43">
        <v>356</v>
      </c>
      <c r="I102" s="43">
        <v>343</v>
      </c>
      <c r="J102" s="43">
        <v>64781</v>
      </c>
      <c r="K102" s="43">
        <v>67035</v>
      </c>
      <c r="L102" s="43">
        <v>128</v>
      </c>
      <c r="M102" s="43">
        <v>30659</v>
      </c>
      <c r="N102" s="43">
        <v>30787</v>
      </c>
    </row>
    <row r="103" spans="2:14" x14ac:dyDescent="0.2">
      <c r="B103" s="42">
        <v>4140</v>
      </c>
      <c r="C103" s="16" t="s">
        <v>1019</v>
      </c>
      <c r="D103" s="43">
        <v>2390</v>
      </c>
      <c r="E103" s="43">
        <v>398</v>
      </c>
      <c r="F103" s="43">
        <v>2788</v>
      </c>
      <c r="G103" s="43">
        <v>16855</v>
      </c>
      <c r="H103" s="43">
        <v>87</v>
      </c>
      <c r="I103" s="43">
        <v>3607</v>
      </c>
      <c r="J103" s="43">
        <v>20549</v>
      </c>
      <c r="K103" s="43">
        <v>23337</v>
      </c>
      <c r="L103" s="43">
        <v>2726</v>
      </c>
      <c r="M103" s="43">
        <v>23023</v>
      </c>
      <c r="N103" s="43">
        <v>25749</v>
      </c>
    </row>
    <row r="104" spans="2:14" x14ac:dyDescent="0.2">
      <c r="B104" s="42">
        <v>4141</v>
      </c>
      <c r="C104" s="16" t="s">
        <v>1020</v>
      </c>
      <c r="D104" s="43">
        <v>5896</v>
      </c>
      <c r="E104" s="43">
        <v>3176</v>
      </c>
      <c r="F104" s="43">
        <v>9072</v>
      </c>
      <c r="G104" s="43">
        <v>29641</v>
      </c>
      <c r="H104" s="43">
        <v>20858</v>
      </c>
      <c r="I104" s="43">
        <v>4035</v>
      </c>
      <c r="J104" s="43">
        <v>54534</v>
      </c>
      <c r="K104" s="43">
        <v>63606</v>
      </c>
      <c r="L104" s="43">
        <v>11015</v>
      </c>
      <c r="M104" s="43">
        <v>26498</v>
      </c>
      <c r="N104" s="43">
        <v>37513</v>
      </c>
    </row>
    <row r="105" spans="2:14" x14ac:dyDescent="0.2">
      <c r="B105" s="42">
        <v>4142</v>
      </c>
      <c r="C105" s="16" t="s">
        <v>1021</v>
      </c>
      <c r="D105" s="43">
        <v>215</v>
      </c>
      <c r="E105" s="43">
        <v>307</v>
      </c>
      <c r="F105" s="43">
        <v>522</v>
      </c>
      <c r="G105" s="43">
        <v>5260</v>
      </c>
      <c r="H105" s="43">
        <v>39</v>
      </c>
      <c r="I105" s="43">
        <v>1027</v>
      </c>
      <c r="J105" s="43">
        <v>6326</v>
      </c>
      <c r="K105" s="43">
        <v>6848</v>
      </c>
      <c r="L105" s="43">
        <v>1034</v>
      </c>
      <c r="M105" s="43">
        <v>3570</v>
      </c>
      <c r="N105" s="43">
        <v>4604</v>
      </c>
    </row>
    <row r="106" spans="2:14" x14ac:dyDescent="0.2">
      <c r="B106" s="42">
        <v>4143</v>
      </c>
      <c r="C106" s="16" t="s">
        <v>1022</v>
      </c>
      <c r="D106" s="43">
        <v>950</v>
      </c>
      <c r="E106" s="43">
        <v>125</v>
      </c>
      <c r="F106" s="43">
        <v>1075</v>
      </c>
      <c r="G106" s="43">
        <v>1995</v>
      </c>
      <c r="H106" s="43">
        <v>26</v>
      </c>
      <c r="I106" s="43">
        <v>285</v>
      </c>
      <c r="J106" s="43">
        <v>2306</v>
      </c>
      <c r="K106" s="43">
        <v>3381</v>
      </c>
      <c r="L106" s="43">
        <v>227</v>
      </c>
      <c r="M106" s="43">
        <v>2323</v>
      </c>
      <c r="N106" s="43">
        <v>2550</v>
      </c>
    </row>
    <row r="107" spans="2:14" x14ac:dyDescent="0.2">
      <c r="B107" s="42">
        <v>4144</v>
      </c>
      <c r="C107" s="16" t="s">
        <v>1023</v>
      </c>
      <c r="D107" s="43">
        <v>2690</v>
      </c>
      <c r="E107" s="43">
        <v>743</v>
      </c>
      <c r="F107" s="43">
        <v>3433</v>
      </c>
      <c r="G107" s="43">
        <v>9249</v>
      </c>
      <c r="H107" s="43">
        <v>4452</v>
      </c>
      <c r="I107" s="43">
        <v>1253</v>
      </c>
      <c r="J107" s="43">
        <v>14954</v>
      </c>
      <c r="K107" s="43">
        <v>18387</v>
      </c>
      <c r="L107" s="43">
        <v>3368</v>
      </c>
      <c r="M107" s="43">
        <v>4087</v>
      </c>
      <c r="N107" s="43">
        <v>7455</v>
      </c>
    </row>
    <row r="108" spans="2:14" x14ac:dyDescent="0.2">
      <c r="B108" s="42">
        <v>4145</v>
      </c>
      <c r="C108" s="16" t="s">
        <v>1024</v>
      </c>
      <c r="D108" s="43">
        <v>220</v>
      </c>
      <c r="E108" s="43">
        <v>57</v>
      </c>
      <c r="F108" s="43">
        <v>277</v>
      </c>
      <c r="G108" s="43">
        <v>4348</v>
      </c>
      <c r="H108" s="43">
        <v>0</v>
      </c>
      <c r="I108" s="43">
        <v>1433</v>
      </c>
      <c r="J108" s="43">
        <v>5781</v>
      </c>
      <c r="K108" s="43">
        <v>6058</v>
      </c>
      <c r="L108" s="43">
        <v>227</v>
      </c>
      <c r="M108" s="43">
        <v>3173</v>
      </c>
      <c r="N108" s="43">
        <v>3400</v>
      </c>
    </row>
    <row r="109" spans="2:14" x14ac:dyDescent="0.2">
      <c r="B109" s="42">
        <v>4146</v>
      </c>
      <c r="C109" s="16" t="s">
        <v>1025</v>
      </c>
      <c r="D109" s="43">
        <v>828</v>
      </c>
      <c r="E109" s="43">
        <v>383</v>
      </c>
      <c r="F109" s="43">
        <v>1211</v>
      </c>
      <c r="G109" s="43">
        <v>12874</v>
      </c>
      <c r="H109" s="43">
        <v>1070</v>
      </c>
      <c r="I109" s="43">
        <v>856</v>
      </c>
      <c r="J109" s="43">
        <v>14800</v>
      </c>
      <c r="K109" s="43">
        <v>16011</v>
      </c>
      <c r="L109" s="43">
        <v>4298</v>
      </c>
      <c r="M109" s="43">
        <v>14585</v>
      </c>
      <c r="N109" s="43">
        <v>18883</v>
      </c>
    </row>
    <row r="110" spans="2:14" x14ac:dyDescent="0.2">
      <c r="B110" s="42">
        <v>4147</v>
      </c>
      <c r="C110" s="16" t="s">
        <v>1026</v>
      </c>
      <c r="D110" s="43">
        <v>952</v>
      </c>
      <c r="E110" s="43">
        <v>88</v>
      </c>
      <c r="F110" s="43">
        <v>1040</v>
      </c>
      <c r="G110" s="43">
        <v>3552</v>
      </c>
      <c r="H110" s="43">
        <v>140</v>
      </c>
      <c r="I110" s="43">
        <v>801</v>
      </c>
      <c r="J110" s="43">
        <v>4493</v>
      </c>
      <c r="K110" s="43">
        <v>5533</v>
      </c>
      <c r="L110" s="43">
        <v>1123</v>
      </c>
      <c r="M110" s="43">
        <v>652</v>
      </c>
      <c r="N110" s="43">
        <v>1775</v>
      </c>
    </row>
    <row r="111" spans="2:14" x14ac:dyDescent="0.2">
      <c r="B111" s="40">
        <v>4189</v>
      </c>
      <c r="C111" s="32" t="s">
        <v>1027</v>
      </c>
      <c r="D111" s="41">
        <v>34062</v>
      </c>
      <c r="E111" s="41">
        <v>17093</v>
      </c>
      <c r="F111" s="41">
        <v>51155</v>
      </c>
      <c r="G111" s="41">
        <v>120656</v>
      </c>
      <c r="H111" s="41">
        <v>11242</v>
      </c>
      <c r="I111" s="41">
        <v>15336</v>
      </c>
      <c r="J111" s="41">
        <v>147234</v>
      </c>
      <c r="K111" s="41">
        <v>198389</v>
      </c>
      <c r="L111" s="41">
        <v>38828</v>
      </c>
      <c r="M111" s="41">
        <v>114195</v>
      </c>
      <c r="N111" s="41">
        <v>153023</v>
      </c>
    </row>
    <row r="112" spans="2:14" x14ac:dyDescent="0.2">
      <c r="B112" s="42">
        <v>4185</v>
      </c>
      <c r="C112" s="16" t="s">
        <v>1028</v>
      </c>
      <c r="D112" s="43">
        <v>1130</v>
      </c>
      <c r="E112" s="43">
        <v>97</v>
      </c>
      <c r="F112" s="43">
        <v>1227</v>
      </c>
      <c r="G112" s="43">
        <v>3608</v>
      </c>
      <c r="H112" s="43">
        <v>85</v>
      </c>
      <c r="I112" s="43">
        <v>0</v>
      </c>
      <c r="J112" s="43">
        <v>3693</v>
      </c>
      <c r="K112" s="43">
        <v>4920</v>
      </c>
      <c r="L112" s="43">
        <v>7355</v>
      </c>
      <c r="M112" s="43">
        <v>1410</v>
      </c>
      <c r="N112" s="43">
        <v>8765</v>
      </c>
    </row>
    <row r="113" spans="2:14" x14ac:dyDescent="0.2">
      <c r="B113" s="42">
        <v>4161</v>
      </c>
      <c r="C113" s="16" t="s">
        <v>1029</v>
      </c>
      <c r="D113" s="43">
        <v>2555</v>
      </c>
      <c r="E113" s="43">
        <v>30</v>
      </c>
      <c r="F113" s="43">
        <v>2585</v>
      </c>
      <c r="G113" s="43">
        <v>9937</v>
      </c>
      <c r="H113" s="43">
        <v>2423</v>
      </c>
      <c r="I113" s="43">
        <v>2305</v>
      </c>
      <c r="J113" s="43">
        <v>14665</v>
      </c>
      <c r="K113" s="43">
        <v>17250</v>
      </c>
      <c r="L113" s="43">
        <v>2992</v>
      </c>
      <c r="M113" s="43">
        <v>22977</v>
      </c>
      <c r="N113" s="43">
        <v>25969</v>
      </c>
    </row>
    <row r="114" spans="2:14" x14ac:dyDescent="0.2">
      <c r="B114" s="42">
        <v>4163</v>
      </c>
      <c r="C114" s="34" t="s">
        <v>1030</v>
      </c>
      <c r="D114" s="43">
        <v>10315</v>
      </c>
      <c r="E114" s="43">
        <v>2541</v>
      </c>
      <c r="F114" s="43">
        <v>12856</v>
      </c>
      <c r="G114" s="43">
        <v>19731</v>
      </c>
      <c r="H114" s="43">
        <v>6113</v>
      </c>
      <c r="I114" s="43">
        <v>5734</v>
      </c>
      <c r="J114" s="43">
        <v>31578</v>
      </c>
      <c r="K114" s="43">
        <v>44434</v>
      </c>
      <c r="L114" s="43">
        <v>4719</v>
      </c>
      <c r="M114" s="43">
        <v>41681</v>
      </c>
      <c r="N114" s="43">
        <v>46400</v>
      </c>
    </row>
    <row r="115" spans="2:14" x14ac:dyDescent="0.2">
      <c r="B115" s="42">
        <v>4164</v>
      </c>
      <c r="C115" s="16" t="s">
        <v>1031</v>
      </c>
      <c r="D115" s="43">
        <v>119</v>
      </c>
      <c r="E115" s="43">
        <v>60</v>
      </c>
      <c r="F115" s="43">
        <v>179</v>
      </c>
      <c r="G115" s="43">
        <v>5353</v>
      </c>
      <c r="H115" s="43">
        <v>2</v>
      </c>
      <c r="I115" s="43">
        <v>10</v>
      </c>
      <c r="J115" s="43">
        <v>5365</v>
      </c>
      <c r="K115" s="43">
        <v>5544</v>
      </c>
      <c r="L115" s="43">
        <v>277</v>
      </c>
      <c r="M115" s="43">
        <v>2687</v>
      </c>
      <c r="N115" s="43">
        <v>2964</v>
      </c>
    </row>
    <row r="116" spans="2:14" x14ac:dyDescent="0.2">
      <c r="B116" s="42">
        <v>4165</v>
      </c>
      <c r="C116" s="16" t="s">
        <v>1032</v>
      </c>
      <c r="D116" s="43">
        <v>1511</v>
      </c>
      <c r="E116" s="43">
        <v>3095</v>
      </c>
      <c r="F116" s="43">
        <v>4606</v>
      </c>
      <c r="G116" s="43">
        <v>9229</v>
      </c>
      <c r="H116" s="43">
        <v>1465</v>
      </c>
      <c r="I116" s="43">
        <v>700</v>
      </c>
      <c r="J116" s="43">
        <v>11394</v>
      </c>
      <c r="K116" s="43">
        <v>16000</v>
      </c>
      <c r="L116" s="43">
        <v>2257</v>
      </c>
      <c r="M116" s="43">
        <v>2072</v>
      </c>
      <c r="N116" s="43">
        <v>4329</v>
      </c>
    </row>
    <row r="117" spans="2:14" x14ac:dyDescent="0.2">
      <c r="B117" s="42">
        <v>4166</v>
      </c>
      <c r="C117" s="16" t="s">
        <v>1135</v>
      </c>
      <c r="D117" s="43">
        <v>1129</v>
      </c>
      <c r="E117" s="43">
        <v>164</v>
      </c>
      <c r="F117" s="43">
        <v>1293</v>
      </c>
      <c r="G117" s="43">
        <v>2739</v>
      </c>
      <c r="H117" s="43">
        <v>200</v>
      </c>
      <c r="I117" s="43">
        <v>21</v>
      </c>
      <c r="J117" s="43">
        <v>2960</v>
      </c>
      <c r="K117" s="43">
        <v>4253</v>
      </c>
      <c r="L117" s="43">
        <v>261</v>
      </c>
      <c r="M117" s="43">
        <v>581</v>
      </c>
      <c r="N117" s="43">
        <v>842</v>
      </c>
    </row>
    <row r="118" spans="2:14" x14ac:dyDescent="0.2">
      <c r="B118" s="42">
        <v>4169</v>
      </c>
      <c r="C118" s="16" t="s">
        <v>1034</v>
      </c>
      <c r="D118" s="43">
        <v>4709</v>
      </c>
      <c r="E118" s="43">
        <v>4304</v>
      </c>
      <c r="F118" s="43">
        <v>9013</v>
      </c>
      <c r="G118" s="43">
        <v>18945</v>
      </c>
      <c r="H118" s="43">
        <v>62</v>
      </c>
      <c r="I118" s="43">
        <v>554</v>
      </c>
      <c r="J118" s="43">
        <v>19561</v>
      </c>
      <c r="K118" s="43">
        <v>28574</v>
      </c>
      <c r="L118" s="43">
        <v>6409</v>
      </c>
      <c r="M118" s="43">
        <v>10188</v>
      </c>
      <c r="N118" s="43">
        <v>16597</v>
      </c>
    </row>
    <row r="119" spans="2:14" x14ac:dyDescent="0.2">
      <c r="B119" s="42">
        <v>4170</v>
      </c>
      <c r="C119" s="16" t="s">
        <v>282</v>
      </c>
      <c r="D119" s="43">
        <v>7207</v>
      </c>
      <c r="E119" s="43">
        <v>4419</v>
      </c>
      <c r="F119" s="43">
        <v>11626</v>
      </c>
      <c r="G119" s="43">
        <v>9120</v>
      </c>
      <c r="H119" s="43">
        <v>353</v>
      </c>
      <c r="I119" s="43">
        <v>214</v>
      </c>
      <c r="J119" s="43">
        <v>9687</v>
      </c>
      <c r="K119" s="43">
        <v>21313</v>
      </c>
      <c r="L119" s="43">
        <v>4144</v>
      </c>
      <c r="M119" s="43">
        <v>8223</v>
      </c>
      <c r="N119" s="43">
        <v>12367</v>
      </c>
    </row>
    <row r="120" spans="2:14" x14ac:dyDescent="0.2">
      <c r="B120" s="42">
        <v>4184</v>
      </c>
      <c r="C120" s="16" t="s">
        <v>1035</v>
      </c>
      <c r="D120" s="43">
        <v>865</v>
      </c>
      <c r="E120" s="43">
        <v>196</v>
      </c>
      <c r="F120" s="43">
        <v>1061</v>
      </c>
      <c r="G120" s="43">
        <v>4148</v>
      </c>
      <c r="H120" s="43">
        <v>218</v>
      </c>
      <c r="I120" s="43">
        <v>255</v>
      </c>
      <c r="J120" s="43">
        <v>4621</v>
      </c>
      <c r="K120" s="43">
        <v>5682</v>
      </c>
      <c r="L120" s="43">
        <v>1123</v>
      </c>
      <c r="M120" s="43">
        <v>4720</v>
      </c>
      <c r="N120" s="43">
        <v>5843</v>
      </c>
    </row>
    <row r="121" spans="2:14" x14ac:dyDescent="0.2">
      <c r="B121" s="42">
        <v>4172</v>
      </c>
      <c r="C121" s="16" t="s">
        <v>1036</v>
      </c>
      <c r="D121" s="43">
        <v>345</v>
      </c>
      <c r="E121" s="43">
        <v>102</v>
      </c>
      <c r="F121" s="43">
        <v>447</v>
      </c>
      <c r="G121" s="43">
        <v>6896</v>
      </c>
      <c r="H121" s="43">
        <v>41</v>
      </c>
      <c r="I121" s="43">
        <v>39</v>
      </c>
      <c r="J121" s="43">
        <v>6976</v>
      </c>
      <c r="K121" s="43">
        <v>7423</v>
      </c>
      <c r="L121" s="43">
        <v>1884</v>
      </c>
      <c r="M121" s="43">
        <v>697</v>
      </c>
      <c r="N121" s="43">
        <v>2581</v>
      </c>
    </row>
    <row r="122" spans="2:14" x14ac:dyDescent="0.2">
      <c r="B122" s="42">
        <v>4173</v>
      </c>
      <c r="C122" s="16" t="s">
        <v>1037</v>
      </c>
      <c r="D122" s="43">
        <v>194</v>
      </c>
      <c r="E122" s="43">
        <v>6</v>
      </c>
      <c r="F122" s="43">
        <v>200</v>
      </c>
      <c r="G122" s="43">
        <v>2062</v>
      </c>
      <c r="H122" s="43">
        <v>0</v>
      </c>
      <c r="I122" s="43">
        <v>89</v>
      </c>
      <c r="J122" s="43">
        <v>2151</v>
      </c>
      <c r="K122" s="43">
        <v>2351</v>
      </c>
      <c r="L122" s="43">
        <v>144</v>
      </c>
      <c r="M122" s="43">
        <v>1216</v>
      </c>
      <c r="N122" s="43">
        <v>1360</v>
      </c>
    </row>
    <row r="123" spans="2:14" x14ac:dyDescent="0.2">
      <c r="B123" s="42">
        <v>4175</v>
      </c>
      <c r="C123" s="16" t="s">
        <v>1038</v>
      </c>
      <c r="D123" s="43">
        <v>231</v>
      </c>
      <c r="E123" s="43">
        <v>1605</v>
      </c>
      <c r="F123" s="43">
        <v>1836</v>
      </c>
      <c r="G123" s="43">
        <v>6537</v>
      </c>
      <c r="H123" s="43">
        <v>8</v>
      </c>
      <c r="I123" s="43">
        <v>136</v>
      </c>
      <c r="J123" s="43">
        <v>6681</v>
      </c>
      <c r="K123" s="43">
        <v>8517</v>
      </c>
      <c r="L123" s="43">
        <v>981</v>
      </c>
      <c r="M123" s="43">
        <v>1824</v>
      </c>
      <c r="N123" s="43">
        <v>2805</v>
      </c>
    </row>
    <row r="124" spans="2:14" x14ac:dyDescent="0.2">
      <c r="B124" s="42">
        <v>4176</v>
      </c>
      <c r="C124" s="16" t="s">
        <v>1039</v>
      </c>
      <c r="D124" s="43">
        <v>45</v>
      </c>
      <c r="E124" s="43">
        <v>106</v>
      </c>
      <c r="F124" s="43">
        <v>151</v>
      </c>
      <c r="G124" s="43">
        <v>5189</v>
      </c>
      <c r="H124" s="43">
        <v>97</v>
      </c>
      <c r="I124" s="43">
        <v>20</v>
      </c>
      <c r="J124" s="43">
        <v>5306</v>
      </c>
      <c r="K124" s="43">
        <v>5457</v>
      </c>
      <c r="L124" s="43">
        <v>154</v>
      </c>
      <c r="M124" s="43">
        <v>3894</v>
      </c>
      <c r="N124" s="43">
        <v>4048</v>
      </c>
    </row>
    <row r="125" spans="2:14" x14ac:dyDescent="0.2">
      <c r="B125" s="42">
        <v>4177</v>
      </c>
      <c r="C125" s="16" t="s">
        <v>1040</v>
      </c>
      <c r="D125" s="43">
        <v>893</v>
      </c>
      <c r="E125" s="43">
        <v>212</v>
      </c>
      <c r="F125" s="43">
        <v>1105</v>
      </c>
      <c r="G125" s="43">
        <v>2675</v>
      </c>
      <c r="H125" s="43">
        <v>100</v>
      </c>
      <c r="I125" s="43">
        <v>4251</v>
      </c>
      <c r="J125" s="43">
        <v>7026</v>
      </c>
      <c r="K125" s="43">
        <v>8131</v>
      </c>
      <c r="L125" s="43">
        <v>1631</v>
      </c>
      <c r="M125" s="43">
        <v>1638</v>
      </c>
      <c r="N125" s="43">
        <v>3269</v>
      </c>
    </row>
    <row r="126" spans="2:14" x14ac:dyDescent="0.2">
      <c r="B126" s="42">
        <v>4179</v>
      </c>
      <c r="C126" s="16" t="s">
        <v>1136</v>
      </c>
      <c r="D126" s="43">
        <v>1344</v>
      </c>
      <c r="E126" s="43">
        <v>21</v>
      </c>
      <c r="F126" s="43">
        <v>1365</v>
      </c>
      <c r="G126" s="43">
        <v>94</v>
      </c>
      <c r="H126" s="43">
        <v>0</v>
      </c>
      <c r="I126" s="43">
        <v>0</v>
      </c>
      <c r="J126" s="43">
        <v>94</v>
      </c>
      <c r="K126" s="43">
        <v>1459</v>
      </c>
      <c r="L126" s="43">
        <v>92</v>
      </c>
      <c r="M126" s="43">
        <v>107</v>
      </c>
      <c r="N126" s="43">
        <v>199</v>
      </c>
    </row>
    <row r="127" spans="2:14" x14ac:dyDescent="0.2">
      <c r="B127" s="42">
        <v>4181</v>
      </c>
      <c r="C127" s="16" t="s">
        <v>1041</v>
      </c>
      <c r="D127" s="43">
        <v>336</v>
      </c>
      <c r="E127" s="43">
        <v>5</v>
      </c>
      <c r="F127" s="43">
        <v>341</v>
      </c>
      <c r="G127" s="43">
        <v>8011</v>
      </c>
      <c r="H127" s="43">
        <v>0</v>
      </c>
      <c r="I127" s="43">
        <v>0</v>
      </c>
      <c r="J127" s="43">
        <v>8011</v>
      </c>
      <c r="K127" s="43">
        <v>8352</v>
      </c>
      <c r="L127" s="43">
        <v>167</v>
      </c>
      <c r="M127" s="43">
        <v>4989</v>
      </c>
      <c r="N127" s="43">
        <v>5156</v>
      </c>
    </row>
    <row r="128" spans="2:14" x14ac:dyDescent="0.2">
      <c r="B128" s="42">
        <v>4182</v>
      </c>
      <c r="C128" s="16" t="s">
        <v>1042</v>
      </c>
      <c r="D128" s="43">
        <v>342</v>
      </c>
      <c r="E128" s="43">
        <v>40</v>
      </c>
      <c r="F128" s="43">
        <v>382</v>
      </c>
      <c r="G128" s="43">
        <v>3239</v>
      </c>
      <c r="H128" s="43">
        <v>15</v>
      </c>
      <c r="I128" s="43">
        <v>825</v>
      </c>
      <c r="J128" s="43">
        <v>4079</v>
      </c>
      <c r="K128" s="43">
        <v>4461</v>
      </c>
      <c r="L128" s="43">
        <v>327</v>
      </c>
      <c r="M128" s="43">
        <v>2343</v>
      </c>
      <c r="N128" s="43">
        <v>2670</v>
      </c>
    </row>
    <row r="129" spans="2:14" x14ac:dyDescent="0.2">
      <c r="B129" s="42">
        <v>4183</v>
      </c>
      <c r="C129" s="16" t="s">
        <v>1043</v>
      </c>
      <c r="D129" s="43">
        <v>792</v>
      </c>
      <c r="E129" s="43">
        <v>90</v>
      </c>
      <c r="F129" s="43">
        <v>882</v>
      </c>
      <c r="G129" s="43">
        <v>3143</v>
      </c>
      <c r="H129" s="43">
        <v>60</v>
      </c>
      <c r="I129" s="43">
        <v>183</v>
      </c>
      <c r="J129" s="43">
        <v>3386</v>
      </c>
      <c r="K129" s="43">
        <v>4268</v>
      </c>
      <c r="L129" s="43">
        <v>3911</v>
      </c>
      <c r="M129" s="43">
        <v>2948</v>
      </c>
      <c r="N129" s="43">
        <v>6859</v>
      </c>
    </row>
    <row r="130" spans="2:14" x14ac:dyDescent="0.2">
      <c r="B130" s="40">
        <v>4219</v>
      </c>
      <c r="C130" s="32" t="s">
        <v>1044</v>
      </c>
      <c r="D130" s="41">
        <v>58838</v>
      </c>
      <c r="E130" s="41">
        <v>39008</v>
      </c>
      <c r="F130" s="41">
        <v>97846</v>
      </c>
      <c r="G130" s="41">
        <v>244596</v>
      </c>
      <c r="H130" s="41">
        <v>33213</v>
      </c>
      <c r="I130" s="41">
        <v>21569</v>
      </c>
      <c r="J130" s="41">
        <v>299378</v>
      </c>
      <c r="K130" s="41">
        <v>397224</v>
      </c>
      <c r="L130" s="41">
        <v>117400</v>
      </c>
      <c r="M130" s="41">
        <v>164538</v>
      </c>
      <c r="N130" s="41">
        <v>281938</v>
      </c>
    </row>
    <row r="131" spans="2:14" x14ac:dyDescent="0.2">
      <c r="B131" s="42">
        <v>4191</v>
      </c>
      <c r="C131" s="16" t="s">
        <v>1045</v>
      </c>
      <c r="D131" s="43">
        <v>107</v>
      </c>
      <c r="E131" s="43">
        <v>98</v>
      </c>
      <c r="F131" s="43">
        <v>205</v>
      </c>
      <c r="G131" s="43">
        <v>4227</v>
      </c>
      <c r="H131" s="43">
        <v>0</v>
      </c>
      <c r="I131" s="43">
        <v>0</v>
      </c>
      <c r="J131" s="43">
        <v>4227</v>
      </c>
      <c r="K131" s="43">
        <v>4432</v>
      </c>
      <c r="L131" s="43">
        <v>731</v>
      </c>
      <c r="M131" s="43">
        <v>1086</v>
      </c>
      <c r="N131" s="43">
        <v>1817</v>
      </c>
    </row>
    <row r="132" spans="2:14" x14ac:dyDescent="0.2">
      <c r="B132" s="42">
        <v>4192</v>
      </c>
      <c r="C132" s="16" t="s">
        <v>1046</v>
      </c>
      <c r="D132" s="43">
        <v>309</v>
      </c>
      <c r="E132" s="43">
        <v>76</v>
      </c>
      <c r="F132" s="43">
        <v>385</v>
      </c>
      <c r="G132" s="43">
        <v>13211</v>
      </c>
      <c r="H132" s="43">
        <v>0</v>
      </c>
      <c r="I132" s="43">
        <v>18</v>
      </c>
      <c r="J132" s="43">
        <v>13229</v>
      </c>
      <c r="K132" s="43">
        <v>13614</v>
      </c>
      <c r="L132" s="43">
        <v>1633</v>
      </c>
      <c r="M132" s="43">
        <v>3918</v>
      </c>
      <c r="N132" s="43">
        <v>5551</v>
      </c>
    </row>
    <row r="133" spans="2:14" x14ac:dyDescent="0.2">
      <c r="B133" s="42">
        <v>4193</v>
      </c>
      <c r="C133" s="34" t="s">
        <v>1047</v>
      </c>
      <c r="D133" s="43">
        <v>447</v>
      </c>
      <c r="E133" s="43">
        <v>12</v>
      </c>
      <c r="F133" s="43">
        <v>459</v>
      </c>
      <c r="G133" s="43">
        <v>1619</v>
      </c>
      <c r="H133" s="43">
        <v>428</v>
      </c>
      <c r="I133" s="43">
        <v>44</v>
      </c>
      <c r="J133" s="43">
        <v>2091</v>
      </c>
      <c r="K133" s="43">
        <v>2550</v>
      </c>
      <c r="L133" s="43">
        <v>870</v>
      </c>
      <c r="M133" s="43">
        <v>2139</v>
      </c>
      <c r="N133" s="43">
        <v>3009</v>
      </c>
    </row>
    <row r="134" spans="2:14" x14ac:dyDescent="0.2">
      <c r="B134" s="42">
        <v>4194</v>
      </c>
      <c r="C134" s="16" t="s">
        <v>1048</v>
      </c>
      <c r="D134" s="43">
        <v>639</v>
      </c>
      <c r="E134" s="43">
        <v>191</v>
      </c>
      <c r="F134" s="43">
        <v>830</v>
      </c>
      <c r="G134" s="43">
        <v>4147</v>
      </c>
      <c r="H134" s="43">
        <v>2465</v>
      </c>
      <c r="I134" s="43">
        <v>50</v>
      </c>
      <c r="J134" s="43">
        <v>6662</v>
      </c>
      <c r="K134" s="43">
        <v>7492</v>
      </c>
      <c r="L134" s="43">
        <v>3372</v>
      </c>
      <c r="M134" s="43">
        <v>1970</v>
      </c>
      <c r="N134" s="43">
        <v>5342</v>
      </c>
    </row>
    <row r="135" spans="2:14" x14ac:dyDescent="0.2">
      <c r="B135" s="42">
        <v>4195</v>
      </c>
      <c r="C135" s="16" t="s">
        <v>1049</v>
      </c>
      <c r="D135" s="43">
        <v>437</v>
      </c>
      <c r="E135" s="43">
        <v>110</v>
      </c>
      <c r="F135" s="43">
        <v>547</v>
      </c>
      <c r="G135" s="43">
        <v>6194</v>
      </c>
      <c r="H135" s="43">
        <v>0</v>
      </c>
      <c r="I135" s="43">
        <v>0</v>
      </c>
      <c r="J135" s="43">
        <v>6194</v>
      </c>
      <c r="K135" s="43">
        <v>6741</v>
      </c>
      <c r="L135" s="43">
        <v>453</v>
      </c>
      <c r="M135" s="43">
        <v>2999</v>
      </c>
      <c r="N135" s="43">
        <v>3452</v>
      </c>
    </row>
    <row r="136" spans="2:14" x14ac:dyDescent="0.2">
      <c r="B136" s="42">
        <v>4196</v>
      </c>
      <c r="C136" s="16" t="s">
        <v>1050</v>
      </c>
      <c r="D136" s="43">
        <v>1118</v>
      </c>
      <c r="E136" s="43">
        <v>65</v>
      </c>
      <c r="F136" s="43">
        <v>1183</v>
      </c>
      <c r="G136" s="43">
        <v>3946</v>
      </c>
      <c r="H136" s="43">
        <v>0</v>
      </c>
      <c r="I136" s="43">
        <v>11</v>
      </c>
      <c r="J136" s="43">
        <v>3957</v>
      </c>
      <c r="K136" s="43">
        <v>5140</v>
      </c>
      <c r="L136" s="43">
        <v>690</v>
      </c>
      <c r="M136" s="43">
        <v>1408</v>
      </c>
      <c r="N136" s="43">
        <v>2098</v>
      </c>
    </row>
    <row r="137" spans="2:14" x14ac:dyDescent="0.2">
      <c r="B137" s="42">
        <v>4197</v>
      </c>
      <c r="C137" s="16" t="s">
        <v>1051</v>
      </c>
      <c r="D137" s="43">
        <v>567</v>
      </c>
      <c r="E137" s="43">
        <v>85</v>
      </c>
      <c r="F137" s="43">
        <v>652</v>
      </c>
      <c r="G137" s="43">
        <v>3674</v>
      </c>
      <c r="H137" s="43">
        <v>5255</v>
      </c>
      <c r="I137" s="43">
        <v>0</v>
      </c>
      <c r="J137" s="43">
        <v>8929</v>
      </c>
      <c r="K137" s="43">
        <v>9581</v>
      </c>
      <c r="L137" s="43">
        <v>1194</v>
      </c>
      <c r="M137" s="43">
        <v>6954</v>
      </c>
      <c r="N137" s="43">
        <v>8148</v>
      </c>
    </row>
    <row r="138" spans="2:14" x14ac:dyDescent="0.2">
      <c r="B138" s="42">
        <v>4198</v>
      </c>
      <c r="C138" s="16" t="s">
        <v>1052</v>
      </c>
      <c r="D138" s="43">
        <v>4119</v>
      </c>
      <c r="E138" s="43">
        <v>92</v>
      </c>
      <c r="F138" s="43">
        <v>4211</v>
      </c>
      <c r="G138" s="43">
        <v>5807</v>
      </c>
      <c r="H138" s="43">
        <v>297</v>
      </c>
      <c r="I138" s="43">
        <v>13</v>
      </c>
      <c r="J138" s="43">
        <v>6117</v>
      </c>
      <c r="K138" s="43">
        <v>10328</v>
      </c>
      <c r="L138" s="43">
        <v>3216</v>
      </c>
      <c r="M138" s="43">
        <v>6292</v>
      </c>
      <c r="N138" s="43">
        <v>9508</v>
      </c>
    </row>
    <row r="139" spans="2:14" x14ac:dyDescent="0.2">
      <c r="B139" s="42">
        <v>4199</v>
      </c>
      <c r="C139" s="16" t="s">
        <v>1053</v>
      </c>
      <c r="D139" s="43">
        <v>170</v>
      </c>
      <c r="E139" s="43">
        <v>6394</v>
      </c>
      <c r="F139" s="43">
        <v>6564</v>
      </c>
      <c r="G139" s="43">
        <v>2775</v>
      </c>
      <c r="H139" s="43">
        <v>3001</v>
      </c>
      <c r="I139" s="43">
        <v>32</v>
      </c>
      <c r="J139" s="43">
        <v>5808</v>
      </c>
      <c r="K139" s="43">
        <v>12372</v>
      </c>
      <c r="L139" s="43">
        <v>30</v>
      </c>
      <c r="M139" s="43">
        <v>8965</v>
      </c>
      <c r="N139" s="43">
        <v>8995</v>
      </c>
    </row>
    <row r="140" spans="2:14" x14ac:dyDescent="0.2">
      <c r="B140" s="42">
        <v>4200</v>
      </c>
      <c r="C140" s="16" t="s">
        <v>1054</v>
      </c>
      <c r="D140" s="43">
        <v>5006</v>
      </c>
      <c r="E140" s="43">
        <v>529</v>
      </c>
      <c r="F140" s="43">
        <v>5535</v>
      </c>
      <c r="G140" s="43">
        <v>5233</v>
      </c>
      <c r="H140" s="43">
        <v>3195</v>
      </c>
      <c r="I140" s="43">
        <v>518</v>
      </c>
      <c r="J140" s="43">
        <v>8946</v>
      </c>
      <c r="K140" s="43">
        <v>14481</v>
      </c>
      <c r="L140" s="43">
        <v>2502</v>
      </c>
      <c r="M140" s="43">
        <v>1573</v>
      </c>
      <c r="N140" s="43">
        <v>4075</v>
      </c>
    </row>
    <row r="141" spans="2:14" x14ac:dyDescent="0.2">
      <c r="B141" s="42">
        <v>4201</v>
      </c>
      <c r="C141" s="16" t="s">
        <v>283</v>
      </c>
      <c r="D141" s="43">
        <v>9638</v>
      </c>
      <c r="E141" s="43">
        <v>5604</v>
      </c>
      <c r="F141" s="43">
        <v>15242</v>
      </c>
      <c r="G141" s="43">
        <v>5653</v>
      </c>
      <c r="H141" s="43">
        <v>3751</v>
      </c>
      <c r="I141" s="43">
        <v>11715</v>
      </c>
      <c r="J141" s="43">
        <v>21119</v>
      </c>
      <c r="K141" s="43">
        <v>36361</v>
      </c>
      <c r="L141" s="43">
        <v>42999</v>
      </c>
      <c r="M141" s="43">
        <v>14097</v>
      </c>
      <c r="N141" s="43">
        <v>57096</v>
      </c>
    </row>
    <row r="142" spans="2:14" x14ac:dyDescent="0.2">
      <c r="B142" s="42">
        <v>4202</v>
      </c>
      <c r="C142" s="16" t="s">
        <v>1055</v>
      </c>
      <c r="D142" s="43">
        <v>300</v>
      </c>
      <c r="E142" s="43">
        <v>50</v>
      </c>
      <c r="F142" s="43">
        <v>350</v>
      </c>
      <c r="G142" s="43">
        <v>27894</v>
      </c>
      <c r="H142" s="43">
        <v>0</v>
      </c>
      <c r="I142" s="43">
        <v>11</v>
      </c>
      <c r="J142" s="43">
        <v>27905</v>
      </c>
      <c r="K142" s="43">
        <v>28255</v>
      </c>
      <c r="L142" s="43">
        <v>504</v>
      </c>
      <c r="M142" s="43">
        <v>15163</v>
      </c>
      <c r="N142" s="43">
        <v>15667</v>
      </c>
    </row>
    <row r="143" spans="2:14" x14ac:dyDescent="0.2">
      <c r="B143" s="42">
        <v>4203</v>
      </c>
      <c r="C143" s="16" t="s">
        <v>1056</v>
      </c>
      <c r="D143" s="43">
        <v>18849</v>
      </c>
      <c r="E143" s="43">
        <v>2681</v>
      </c>
      <c r="F143" s="43">
        <v>21530</v>
      </c>
      <c r="G143" s="43">
        <v>28421</v>
      </c>
      <c r="H143" s="43">
        <v>378</v>
      </c>
      <c r="I143" s="43">
        <v>458</v>
      </c>
      <c r="J143" s="43">
        <v>29257</v>
      </c>
      <c r="K143" s="43">
        <v>50787</v>
      </c>
      <c r="L143" s="43">
        <v>25903</v>
      </c>
      <c r="M143" s="43">
        <v>11211</v>
      </c>
      <c r="N143" s="43">
        <v>37114</v>
      </c>
    </row>
    <row r="144" spans="2:14" x14ac:dyDescent="0.2">
      <c r="B144" s="42">
        <v>4204</v>
      </c>
      <c r="C144" s="16" t="s">
        <v>1057</v>
      </c>
      <c r="D144" s="43">
        <v>529</v>
      </c>
      <c r="E144" s="43">
        <v>237</v>
      </c>
      <c r="F144" s="43">
        <v>766</v>
      </c>
      <c r="G144" s="43">
        <v>12270</v>
      </c>
      <c r="H144" s="43">
        <v>2234</v>
      </c>
      <c r="I144" s="43">
        <v>146</v>
      </c>
      <c r="J144" s="43">
        <v>14650</v>
      </c>
      <c r="K144" s="43">
        <v>15416</v>
      </c>
      <c r="L144" s="43">
        <v>889</v>
      </c>
      <c r="M144" s="43">
        <v>12535</v>
      </c>
      <c r="N144" s="43">
        <v>13424</v>
      </c>
    </row>
    <row r="145" spans="2:14" x14ac:dyDescent="0.2">
      <c r="B145" s="42">
        <v>4205</v>
      </c>
      <c r="C145" s="16" t="s">
        <v>1058</v>
      </c>
      <c r="D145" s="43">
        <v>2718</v>
      </c>
      <c r="E145" s="43">
        <v>1944</v>
      </c>
      <c r="F145" s="43">
        <v>4662</v>
      </c>
      <c r="G145" s="43">
        <v>5644</v>
      </c>
      <c r="H145" s="43">
        <v>419</v>
      </c>
      <c r="I145" s="43">
        <v>836</v>
      </c>
      <c r="J145" s="43">
        <v>6899</v>
      </c>
      <c r="K145" s="43">
        <v>11561</v>
      </c>
      <c r="L145" s="43">
        <v>3727</v>
      </c>
      <c r="M145" s="43">
        <v>3144</v>
      </c>
      <c r="N145" s="43">
        <v>6871</v>
      </c>
    </row>
    <row r="146" spans="2:14" x14ac:dyDescent="0.2">
      <c r="B146" s="42">
        <v>4206</v>
      </c>
      <c r="C146" s="16" t="s">
        <v>1059</v>
      </c>
      <c r="D146" s="43">
        <v>3932</v>
      </c>
      <c r="E146" s="43">
        <v>270</v>
      </c>
      <c r="F146" s="43">
        <v>4202</v>
      </c>
      <c r="G146" s="43">
        <v>27371</v>
      </c>
      <c r="H146" s="43">
        <v>231</v>
      </c>
      <c r="I146" s="43">
        <v>404</v>
      </c>
      <c r="J146" s="43">
        <v>28006</v>
      </c>
      <c r="K146" s="43">
        <v>32208</v>
      </c>
      <c r="L146" s="43">
        <v>2398</v>
      </c>
      <c r="M146" s="43">
        <v>20797</v>
      </c>
      <c r="N146" s="43">
        <v>23195</v>
      </c>
    </row>
    <row r="147" spans="2:14" x14ac:dyDescent="0.2">
      <c r="B147" s="42">
        <v>4207</v>
      </c>
      <c r="C147" s="16" t="s">
        <v>1060</v>
      </c>
      <c r="D147" s="43">
        <v>266</v>
      </c>
      <c r="E147" s="43">
        <v>1665</v>
      </c>
      <c r="F147" s="43">
        <v>1931</v>
      </c>
      <c r="G147" s="43">
        <v>12765</v>
      </c>
      <c r="H147" s="43">
        <v>176</v>
      </c>
      <c r="I147" s="43">
        <v>125</v>
      </c>
      <c r="J147" s="43">
        <v>13066</v>
      </c>
      <c r="K147" s="43">
        <v>14997</v>
      </c>
      <c r="L147" s="43">
        <v>10473</v>
      </c>
      <c r="M147" s="43">
        <v>13534</v>
      </c>
      <c r="N147" s="43">
        <v>24007</v>
      </c>
    </row>
    <row r="148" spans="2:14" x14ac:dyDescent="0.2">
      <c r="B148" s="42">
        <v>4208</v>
      </c>
      <c r="C148" s="16" t="s">
        <v>1061</v>
      </c>
      <c r="D148" s="43">
        <v>1586</v>
      </c>
      <c r="E148" s="43">
        <v>2537</v>
      </c>
      <c r="F148" s="43">
        <v>4123</v>
      </c>
      <c r="G148" s="43">
        <v>21886</v>
      </c>
      <c r="H148" s="43">
        <v>6346</v>
      </c>
      <c r="I148" s="43">
        <v>104</v>
      </c>
      <c r="J148" s="43">
        <v>28336</v>
      </c>
      <c r="K148" s="43">
        <v>32459</v>
      </c>
      <c r="L148" s="43">
        <v>6672</v>
      </c>
      <c r="M148" s="43">
        <v>10876</v>
      </c>
      <c r="N148" s="43">
        <v>17548</v>
      </c>
    </row>
    <row r="149" spans="2:14" x14ac:dyDescent="0.2">
      <c r="B149" s="42">
        <v>4209</v>
      </c>
      <c r="C149" s="16" t="s">
        <v>1062</v>
      </c>
      <c r="D149" s="43">
        <v>6521</v>
      </c>
      <c r="E149" s="43">
        <v>437</v>
      </c>
      <c r="F149" s="43">
        <v>6958</v>
      </c>
      <c r="G149" s="43">
        <v>30187</v>
      </c>
      <c r="H149" s="43">
        <v>4703</v>
      </c>
      <c r="I149" s="43">
        <v>7031</v>
      </c>
      <c r="J149" s="43">
        <v>41921</v>
      </c>
      <c r="K149" s="43">
        <v>48879</v>
      </c>
      <c r="L149" s="43">
        <v>4165</v>
      </c>
      <c r="M149" s="43">
        <v>15073</v>
      </c>
      <c r="N149" s="43">
        <v>19238</v>
      </c>
    </row>
    <row r="150" spans="2:14" x14ac:dyDescent="0.2">
      <c r="B150" s="42">
        <v>4210</v>
      </c>
      <c r="C150" s="16" t="s">
        <v>1063</v>
      </c>
      <c r="D150" s="43">
        <v>1580</v>
      </c>
      <c r="E150" s="43">
        <v>15931</v>
      </c>
      <c r="F150" s="43">
        <v>17511</v>
      </c>
      <c r="G150" s="43">
        <v>21672</v>
      </c>
      <c r="H150" s="43">
        <v>334</v>
      </c>
      <c r="I150" s="43">
        <v>53</v>
      </c>
      <c r="J150" s="43">
        <v>22059</v>
      </c>
      <c r="K150" s="43">
        <v>39570</v>
      </c>
      <c r="L150" s="43">
        <v>4979</v>
      </c>
      <c r="M150" s="43">
        <v>10804</v>
      </c>
      <c r="N150" s="43">
        <v>15783</v>
      </c>
    </row>
    <row r="151" spans="2:14" x14ac:dyDescent="0.2">
      <c r="B151" s="40">
        <v>4249</v>
      </c>
      <c r="C151" s="32" t="s">
        <v>1064</v>
      </c>
      <c r="D151" s="41">
        <v>36618</v>
      </c>
      <c r="E151" s="41">
        <v>11398</v>
      </c>
      <c r="F151" s="41">
        <v>48016</v>
      </c>
      <c r="G151" s="41">
        <v>137543</v>
      </c>
      <c r="H151" s="41">
        <v>21843</v>
      </c>
      <c r="I151" s="41">
        <v>12100</v>
      </c>
      <c r="J151" s="41">
        <v>171486</v>
      </c>
      <c r="K151" s="41">
        <v>219502</v>
      </c>
      <c r="L151" s="41">
        <v>47315</v>
      </c>
      <c r="M151" s="41">
        <v>106832</v>
      </c>
      <c r="N151" s="41">
        <v>154147</v>
      </c>
    </row>
    <row r="152" spans="2:14" x14ac:dyDescent="0.2">
      <c r="B152" s="42">
        <v>4221</v>
      </c>
      <c r="C152" s="16" t="s">
        <v>1065</v>
      </c>
      <c r="D152" s="43">
        <v>153</v>
      </c>
      <c r="E152" s="43">
        <v>104</v>
      </c>
      <c r="F152" s="43">
        <v>257</v>
      </c>
      <c r="G152" s="43">
        <v>1196</v>
      </c>
      <c r="H152" s="43">
        <v>71</v>
      </c>
      <c r="I152" s="43">
        <v>587</v>
      </c>
      <c r="J152" s="43">
        <v>1854</v>
      </c>
      <c r="K152" s="43">
        <v>2111</v>
      </c>
      <c r="L152" s="43">
        <v>204</v>
      </c>
      <c r="M152" s="43">
        <v>863</v>
      </c>
      <c r="N152" s="43">
        <v>1067</v>
      </c>
    </row>
    <row r="153" spans="2:14" x14ac:dyDescent="0.2">
      <c r="B153" s="42">
        <v>4222</v>
      </c>
      <c r="C153" s="16" t="s">
        <v>1066</v>
      </c>
      <c r="D153" s="43">
        <v>3628</v>
      </c>
      <c r="E153" s="43">
        <v>108</v>
      </c>
      <c r="F153" s="43">
        <v>3736</v>
      </c>
      <c r="G153" s="43">
        <v>7318</v>
      </c>
      <c r="H153" s="43">
        <v>17</v>
      </c>
      <c r="I153" s="43">
        <v>333</v>
      </c>
      <c r="J153" s="43">
        <v>7668</v>
      </c>
      <c r="K153" s="43">
        <v>11404</v>
      </c>
      <c r="L153" s="43">
        <v>843</v>
      </c>
      <c r="M153" s="43">
        <v>2134</v>
      </c>
      <c r="N153" s="43">
        <v>2977</v>
      </c>
    </row>
    <row r="154" spans="2:14" x14ac:dyDescent="0.2">
      <c r="B154" s="42">
        <v>4223</v>
      </c>
      <c r="C154" s="34" t="s">
        <v>1067</v>
      </c>
      <c r="D154" s="43">
        <v>452</v>
      </c>
      <c r="E154" s="43">
        <v>335</v>
      </c>
      <c r="F154" s="43">
        <v>787</v>
      </c>
      <c r="G154" s="43">
        <v>1101</v>
      </c>
      <c r="H154" s="43">
        <v>3025</v>
      </c>
      <c r="I154" s="43">
        <v>1043</v>
      </c>
      <c r="J154" s="43">
        <v>5169</v>
      </c>
      <c r="K154" s="43">
        <v>5956</v>
      </c>
      <c r="L154" s="43">
        <v>629</v>
      </c>
      <c r="M154" s="43">
        <v>4124</v>
      </c>
      <c r="N154" s="43">
        <v>4753</v>
      </c>
    </row>
    <row r="155" spans="2:14" x14ac:dyDescent="0.2">
      <c r="B155" s="42">
        <v>4224</v>
      </c>
      <c r="C155" s="16" t="s">
        <v>1068</v>
      </c>
      <c r="D155" s="43">
        <v>379</v>
      </c>
      <c r="E155" s="43">
        <v>75</v>
      </c>
      <c r="F155" s="43">
        <v>454</v>
      </c>
      <c r="G155" s="43">
        <v>4621</v>
      </c>
      <c r="H155" s="43">
        <v>0</v>
      </c>
      <c r="I155" s="43">
        <v>185</v>
      </c>
      <c r="J155" s="43">
        <v>4806</v>
      </c>
      <c r="K155" s="43">
        <v>5260</v>
      </c>
      <c r="L155" s="43">
        <v>486</v>
      </c>
      <c r="M155" s="43">
        <v>1817</v>
      </c>
      <c r="N155" s="43">
        <v>2303</v>
      </c>
    </row>
    <row r="156" spans="2:14" x14ac:dyDescent="0.2">
      <c r="B156" s="42">
        <v>4226</v>
      </c>
      <c r="C156" s="16" t="s">
        <v>1069</v>
      </c>
      <c r="D156" s="43">
        <v>188</v>
      </c>
      <c r="E156" s="43">
        <v>53</v>
      </c>
      <c r="F156" s="43">
        <v>241</v>
      </c>
      <c r="G156" s="43">
        <v>1140</v>
      </c>
      <c r="H156" s="43">
        <v>6</v>
      </c>
      <c r="I156" s="43">
        <v>80</v>
      </c>
      <c r="J156" s="43">
        <v>1226</v>
      </c>
      <c r="K156" s="43">
        <v>1467</v>
      </c>
      <c r="L156" s="43">
        <v>317</v>
      </c>
      <c r="M156" s="43">
        <v>898</v>
      </c>
      <c r="N156" s="43">
        <v>1215</v>
      </c>
    </row>
    <row r="157" spans="2:14" x14ac:dyDescent="0.2">
      <c r="B157" s="42">
        <v>4227</v>
      </c>
      <c r="C157" s="16" t="s">
        <v>1070</v>
      </c>
      <c r="D157" s="43">
        <v>253</v>
      </c>
      <c r="E157" s="43">
        <v>144</v>
      </c>
      <c r="F157" s="43">
        <v>397</v>
      </c>
      <c r="G157" s="43">
        <v>3373</v>
      </c>
      <c r="H157" s="43">
        <v>13</v>
      </c>
      <c r="I157" s="43">
        <v>0</v>
      </c>
      <c r="J157" s="43">
        <v>3386</v>
      </c>
      <c r="K157" s="43">
        <v>3783</v>
      </c>
      <c r="L157" s="43">
        <v>1382</v>
      </c>
      <c r="M157" s="43">
        <v>863</v>
      </c>
      <c r="N157" s="43">
        <v>2245</v>
      </c>
    </row>
    <row r="158" spans="2:14" x14ac:dyDescent="0.2">
      <c r="B158" s="42">
        <v>4228</v>
      </c>
      <c r="C158" s="16" t="s">
        <v>1071</v>
      </c>
      <c r="D158" s="43">
        <v>351</v>
      </c>
      <c r="E158" s="43">
        <v>1666</v>
      </c>
      <c r="F158" s="43">
        <v>2017</v>
      </c>
      <c r="G158" s="43">
        <v>10208</v>
      </c>
      <c r="H158" s="43">
        <v>1097</v>
      </c>
      <c r="I158" s="43">
        <v>0</v>
      </c>
      <c r="J158" s="43">
        <v>11305</v>
      </c>
      <c r="K158" s="43">
        <v>13322</v>
      </c>
      <c r="L158" s="43">
        <v>2993</v>
      </c>
      <c r="M158" s="43">
        <v>10812</v>
      </c>
      <c r="N158" s="43">
        <v>13805</v>
      </c>
    </row>
    <row r="159" spans="2:14" x14ac:dyDescent="0.2">
      <c r="B159" s="42">
        <v>4229</v>
      </c>
      <c r="C159" s="16" t="s">
        <v>1072</v>
      </c>
      <c r="D159" s="43">
        <v>143</v>
      </c>
      <c r="E159" s="43">
        <v>26</v>
      </c>
      <c r="F159" s="43">
        <v>169</v>
      </c>
      <c r="G159" s="43">
        <v>5090</v>
      </c>
      <c r="H159" s="43">
        <v>102</v>
      </c>
      <c r="I159" s="43">
        <v>57</v>
      </c>
      <c r="J159" s="43">
        <v>5249</v>
      </c>
      <c r="K159" s="43">
        <v>5418</v>
      </c>
      <c r="L159" s="43">
        <v>381</v>
      </c>
      <c r="M159" s="43">
        <v>6975</v>
      </c>
      <c r="N159" s="43">
        <v>7356</v>
      </c>
    </row>
    <row r="160" spans="2:14" x14ac:dyDescent="0.2">
      <c r="B160" s="42">
        <v>4230</v>
      </c>
      <c r="C160" s="16" t="s">
        <v>1073</v>
      </c>
      <c r="D160" s="43">
        <v>90</v>
      </c>
      <c r="E160" s="43">
        <v>10</v>
      </c>
      <c r="F160" s="43">
        <v>100</v>
      </c>
      <c r="G160" s="43">
        <v>2957</v>
      </c>
      <c r="H160" s="43">
        <v>0</v>
      </c>
      <c r="I160" s="43">
        <v>203</v>
      </c>
      <c r="J160" s="43">
        <v>3160</v>
      </c>
      <c r="K160" s="43">
        <v>3260</v>
      </c>
      <c r="L160" s="43">
        <v>90</v>
      </c>
      <c r="M160" s="43">
        <v>1478</v>
      </c>
      <c r="N160" s="43">
        <v>1568</v>
      </c>
    </row>
    <row r="161" spans="2:14" x14ac:dyDescent="0.2">
      <c r="B161" s="42">
        <v>4231</v>
      </c>
      <c r="C161" s="16" t="s">
        <v>1074</v>
      </c>
      <c r="D161" s="43">
        <v>169</v>
      </c>
      <c r="E161" s="43">
        <v>692</v>
      </c>
      <c r="F161" s="43">
        <v>861</v>
      </c>
      <c r="G161" s="43">
        <v>1133</v>
      </c>
      <c r="H161" s="43">
        <v>22</v>
      </c>
      <c r="I161" s="43">
        <v>4300</v>
      </c>
      <c r="J161" s="43">
        <v>5455</v>
      </c>
      <c r="K161" s="43">
        <v>6316</v>
      </c>
      <c r="L161" s="43">
        <v>1657</v>
      </c>
      <c r="M161" s="43">
        <v>1285</v>
      </c>
      <c r="N161" s="43">
        <v>2942</v>
      </c>
    </row>
    <row r="162" spans="2:14" x14ac:dyDescent="0.2">
      <c r="B162" s="42">
        <v>4232</v>
      </c>
      <c r="C162" s="16" t="s">
        <v>1075</v>
      </c>
      <c r="D162" s="43">
        <v>3378</v>
      </c>
      <c r="E162" s="43">
        <v>27</v>
      </c>
      <c r="F162" s="43">
        <v>3405</v>
      </c>
      <c r="G162" s="43">
        <v>8254</v>
      </c>
      <c r="H162" s="43">
        <v>0</v>
      </c>
      <c r="I162" s="43">
        <v>0</v>
      </c>
      <c r="J162" s="43">
        <v>8254</v>
      </c>
      <c r="K162" s="43">
        <v>11659</v>
      </c>
      <c r="L162" s="43">
        <v>1078</v>
      </c>
      <c r="M162" s="43">
        <v>1985</v>
      </c>
      <c r="N162" s="43">
        <v>3063</v>
      </c>
    </row>
    <row r="163" spans="2:14" x14ac:dyDescent="0.2">
      <c r="B163" s="42">
        <v>4233</v>
      </c>
      <c r="C163" s="16" t="s">
        <v>1076</v>
      </c>
      <c r="D163" s="43">
        <v>27</v>
      </c>
      <c r="E163" s="43">
        <v>9</v>
      </c>
      <c r="F163" s="43">
        <v>36</v>
      </c>
      <c r="G163" s="43">
        <v>193</v>
      </c>
      <c r="H163" s="43">
        <v>0</v>
      </c>
      <c r="I163" s="43">
        <v>4</v>
      </c>
      <c r="J163" s="43">
        <v>197</v>
      </c>
      <c r="K163" s="43">
        <v>233</v>
      </c>
      <c r="L163" s="43">
        <v>93</v>
      </c>
      <c r="M163" s="43">
        <v>20</v>
      </c>
      <c r="N163" s="43">
        <v>113</v>
      </c>
    </row>
    <row r="164" spans="2:14" x14ac:dyDescent="0.2">
      <c r="B164" s="42">
        <v>4234</v>
      </c>
      <c r="C164" s="16" t="s">
        <v>1077</v>
      </c>
      <c r="D164" s="43">
        <v>4691</v>
      </c>
      <c r="E164" s="43">
        <v>458</v>
      </c>
      <c r="F164" s="43">
        <v>5149</v>
      </c>
      <c r="G164" s="43">
        <v>16095</v>
      </c>
      <c r="H164" s="43">
        <v>8319</v>
      </c>
      <c r="I164" s="43">
        <v>150</v>
      </c>
      <c r="J164" s="43">
        <v>24564</v>
      </c>
      <c r="K164" s="43">
        <v>29713</v>
      </c>
      <c r="L164" s="43">
        <v>13726</v>
      </c>
      <c r="M164" s="43">
        <v>12382</v>
      </c>
      <c r="N164" s="43">
        <v>26108</v>
      </c>
    </row>
    <row r="165" spans="2:14" x14ac:dyDescent="0.2">
      <c r="B165" s="42">
        <v>4235</v>
      </c>
      <c r="C165" s="16" t="s">
        <v>1078</v>
      </c>
      <c r="D165" s="43">
        <v>275</v>
      </c>
      <c r="E165" s="43">
        <v>58</v>
      </c>
      <c r="F165" s="43">
        <v>333</v>
      </c>
      <c r="G165" s="43">
        <v>6583</v>
      </c>
      <c r="H165" s="43">
        <v>0</v>
      </c>
      <c r="I165" s="43">
        <v>50</v>
      </c>
      <c r="J165" s="43">
        <v>6633</v>
      </c>
      <c r="K165" s="43">
        <v>6966</v>
      </c>
      <c r="L165" s="43">
        <v>527</v>
      </c>
      <c r="M165" s="43">
        <v>3472</v>
      </c>
      <c r="N165" s="43">
        <v>3999</v>
      </c>
    </row>
    <row r="166" spans="2:14" x14ac:dyDescent="0.2">
      <c r="B166" s="42">
        <v>4236</v>
      </c>
      <c r="C166" s="16" t="s">
        <v>1079</v>
      </c>
      <c r="D166" s="43">
        <v>8181</v>
      </c>
      <c r="E166" s="43">
        <v>4408</v>
      </c>
      <c r="F166" s="43">
        <v>12589</v>
      </c>
      <c r="G166" s="43">
        <v>29294</v>
      </c>
      <c r="H166" s="43">
        <v>4052</v>
      </c>
      <c r="I166" s="43">
        <v>2805</v>
      </c>
      <c r="J166" s="43">
        <v>36151</v>
      </c>
      <c r="K166" s="43">
        <v>48740</v>
      </c>
      <c r="L166" s="43">
        <v>16315</v>
      </c>
      <c r="M166" s="43">
        <v>28613</v>
      </c>
      <c r="N166" s="43">
        <v>44928</v>
      </c>
    </row>
    <row r="167" spans="2:14" x14ac:dyDescent="0.2">
      <c r="B167" s="42">
        <v>4237</v>
      </c>
      <c r="C167" s="16" t="s">
        <v>1080</v>
      </c>
      <c r="D167" s="43">
        <v>1877</v>
      </c>
      <c r="E167" s="43">
        <v>24</v>
      </c>
      <c r="F167" s="43">
        <v>1901</v>
      </c>
      <c r="G167" s="43">
        <v>2652</v>
      </c>
      <c r="H167" s="43">
        <v>194</v>
      </c>
      <c r="I167" s="43">
        <v>202</v>
      </c>
      <c r="J167" s="43">
        <v>3048</v>
      </c>
      <c r="K167" s="43">
        <v>4949</v>
      </c>
      <c r="L167" s="43">
        <v>697</v>
      </c>
      <c r="M167" s="43">
        <v>256</v>
      </c>
      <c r="N167" s="43">
        <v>953</v>
      </c>
    </row>
    <row r="168" spans="2:14" x14ac:dyDescent="0.2">
      <c r="B168" s="42">
        <v>4238</v>
      </c>
      <c r="C168" s="16" t="s">
        <v>1081</v>
      </c>
      <c r="D168" s="43">
        <v>101</v>
      </c>
      <c r="E168" s="43">
        <v>54</v>
      </c>
      <c r="F168" s="43">
        <v>155</v>
      </c>
      <c r="G168" s="43">
        <v>3479</v>
      </c>
      <c r="H168" s="43">
        <v>0</v>
      </c>
      <c r="I168" s="43">
        <v>0</v>
      </c>
      <c r="J168" s="43">
        <v>3479</v>
      </c>
      <c r="K168" s="43">
        <v>3634</v>
      </c>
      <c r="L168" s="43">
        <v>203</v>
      </c>
      <c r="M168" s="43">
        <v>4411</v>
      </c>
      <c r="N168" s="43">
        <v>4614</v>
      </c>
    </row>
    <row r="169" spans="2:14" x14ac:dyDescent="0.2">
      <c r="B169" s="42">
        <v>4239</v>
      </c>
      <c r="C169" s="16" t="s">
        <v>1082</v>
      </c>
      <c r="D169" s="43">
        <v>8154</v>
      </c>
      <c r="E169" s="43">
        <v>3063</v>
      </c>
      <c r="F169" s="43">
        <v>11217</v>
      </c>
      <c r="G169" s="43">
        <v>19327</v>
      </c>
      <c r="H169" s="43">
        <v>4898</v>
      </c>
      <c r="I169" s="43">
        <v>2101</v>
      </c>
      <c r="J169" s="43">
        <v>26326</v>
      </c>
      <c r="K169" s="43">
        <v>37543</v>
      </c>
      <c r="L169" s="43">
        <v>5282</v>
      </c>
      <c r="M169" s="43">
        <v>18201</v>
      </c>
      <c r="N169" s="43">
        <v>23483</v>
      </c>
    </row>
    <row r="170" spans="2:14" x14ac:dyDescent="0.2">
      <c r="B170" s="42">
        <v>4240</v>
      </c>
      <c r="C170" s="16" t="s">
        <v>1083</v>
      </c>
      <c r="D170" s="43">
        <v>4128</v>
      </c>
      <c r="E170" s="43">
        <v>84</v>
      </c>
      <c r="F170" s="43">
        <v>4212</v>
      </c>
      <c r="G170" s="43">
        <v>13529</v>
      </c>
      <c r="H170" s="43">
        <v>27</v>
      </c>
      <c r="I170" s="43">
        <v>0</v>
      </c>
      <c r="J170" s="43">
        <v>13556</v>
      </c>
      <c r="K170" s="43">
        <v>17768</v>
      </c>
      <c r="L170" s="43">
        <v>412</v>
      </c>
      <c r="M170" s="43">
        <v>6243</v>
      </c>
      <c r="N170" s="43">
        <v>6655</v>
      </c>
    </row>
    <row r="171" spans="2:14" x14ac:dyDescent="0.2">
      <c r="B171" s="40">
        <v>4269</v>
      </c>
      <c r="C171" s="32" t="s">
        <v>1084</v>
      </c>
      <c r="D171" s="41">
        <v>31040</v>
      </c>
      <c r="E171" s="41">
        <v>30689</v>
      </c>
      <c r="F171" s="41">
        <v>61729</v>
      </c>
      <c r="G171" s="41">
        <v>102174</v>
      </c>
      <c r="H171" s="41">
        <v>80494</v>
      </c>
      <c r="I171" s="41">
        <v>33446</v>
      </c>
      <c r="J171" s="41">
        <v>216114</v>
      </c>
      <c r="K171" s="41">
        <v>277843</v>
      </c>
      <c r="L171" s="41">
        <v>96439</v>
      </c>
      <c r="M171" s="41">
        <v>155550</v>
      </c>
      <c r="N171" s="41">
        <v>251989</v>
      </c>
    </row>
    <row r="172" spans="2:14" x14ac:dyDescent="0.2">
      <c r="B172" s="42">
        <v>4251</v>
      </c>
      <c r="C172" s="16" t="s">
        <v>1085</v>
      </c>
      <c r="D172" s="43">
        <v>119</v>
      </c>
      <c r="E172" s="43">
        <v>18</v>
      </c>
      <c r="F172" s="43">
        <v>137</v>
      </c>
      <c r="G172" s="43">
        <v>3150</v>
      </c>
      <c r="H172" s="43">
        <v>100</v>
      </c>
      <c r="I172" s="43">
        <v>0</v>
      </c>
      <c r="J172" s="43">
        <v>3250</v>
      </c>
      <c r="K172" s="43">
        <v>3387</v>
      </c>
      <c r="L172" s="43">
        <v>145</v>
      </c>
      <c r="M172" s="43">
        <v>1733</v>
      </c>
      <c r="N172" s="43">
        <v>1878</v>
      </c>
    </row>
    <row r="173" spans="2:14" x14ac:dyDescent="0.2">
      <c r="B173" s="42">
        <v>4252</v>
      </c>
      <c r="C173" s="16" t="s">
        <v>1086</v>
      </c>
      <c r="D173" s="43">
        <v>1842</v>
      </c>
      <c r="E173" s="43">
        <v>4442</v>
      </c>
      <c r="F173" s="43">
        <v>6284</v>
      </c>
      <c r="G173" s="43">
        <v>11919</v>
      </c>
      <c r="H173" s="43">
        <v>29657</v>
      </c>
      <c r="I173" s="43">
        <v>23083</v>
      </c>
      <c r="J173" s="43">
        <v>64659</v>
      </c>
      <c r="K173" s="43">
        <v>70943</v>
      </c>
      <c r="L173" s="43">
        <v>6426</v>
      </c>
      <c r="M173" s="43">
        <v>75126</v>
      </c>
      <c r="N173" s="43">
        <v>81552</v>
      </c>
    </row>
    <row r="174" spans="2:14" x14ac:dyDescent="0.2">
      <c r="B174" s="42">
        <v>4253</v>
      </c>
      <c r="C174" s="34" t="s">
        <v>1087</v>
      </c>
      <c r="D174" s="43">
        <v>627</v>
      </c>
      <c r="E174" s="43">
        <v>1195</v>
      </c>
      <c r="F174" s="43">
        <v>1822</v>
      </c>
      <c r="G174" s="43">
        <v>11211</v>
      </c>
      <c r="H174" s="43">
        <v>175</v>
      </c>
      <c r="I174" s="43">
        <v>500</v>
      </c>
      <c r="J174" s="43">
        <v>11886</v>
      </c>
      <c r="K174" s="43">
        <v>13708</v>
      </c>
      <c r="L174" s="43">
        <v>5939</v>
      </c>
      <c r="M174" s="43">
        <v>6602</v>
      </c>
      <c r="N174" s="43">
        <v>12541</v>
      </c>
    </row>
    <row r="175" spans="2:14" x14ac:dyDescent="0.2">
      <c r="B175" s="42">
        <v>4254</v>
      </c>
      <c r="C175" s="16" t="s">
        <v>1088</v>
      </c>
      <c r="D175" s="43">
        <v>3146</v>
      </c>
      <c r="E175" s="43">
        <v>5630</v>
      </c>
      <c r="F175" s="43">
        <v>8776</v>
      </c>
      <c r="G175" s="43">
        <v>17350</v>
      </c>
      <c r="H175" s="43">
        <v>12871</v>
      </c>
      <c r="I175" s="43">
        <v>997</v>
      </c>
      <c r="J175" s="43">
        <v>31218</v>
      </c>
      <c r="K175" s="43">
        <v>39994</v>
      </c>
      <c r="L175" s="43">
        <v>12823</v>
      </c>
      <c r="M175" s="43">
        <v>18144</v>
      </c>
      <c r="N175" s="43">
        <v>30967</v>
      </c>
    </row>
    <row r="176" spans="2:14" x14ac:dyDescent="0.2">
      <c r="B176" s="42">
        <v>4255</v>
      </c>
      <c r="C176" s="16" t="s">
        <v>1089</v>
      </c>
      <c r="D176" s="43">
        <v>1566</v>
      </c>
      <c r="E176" s="43">
        <v>486</v>
      </c>
      <c r="F176" s="43">
        <v>2052</v>
      </c>
      <c r="G176" s="43">
        <v>3399</v>
      </c>
      <c r="H176" s="43">
        <v>106</v>
      </c>
      <c r="I176" s="43">
        <v>72</v>
      </c>
      <c r="J176" s="43">
        <v>3577</v>
      </c>
      <c r="K176" s="43">
        <v>5629</v>
      </c>
      <c r="L176" s="43">
        <v>7201</v>
      </c>
      <c r="M176" s="43">
        <v>719</v>
      </c>
      <c r="N176" s="43">
        <v>7920</v>
      </c>
    </row>
    <row r="177" spans="2:14" x14ac:dyDescent="0.2">
      <c r="B177" s="42">
        <v>4256</v>
      </c>
      <c r="C177" s="16" t="s">
        <v>1090</v>
      </c>
      <c r="D177" s="43">
        <v>813</v>
      </c>
      <c r="E177" s="43">
        <v>58</v>
      </c>
      <c r="F177" s="43">
        <v>871</v>
      </c>
      <c r="G177" s="43">
        <v>4138</v>
      </c>
      <c r="H177" s="43">
        <v>219</v>
      </c>
      <c r="I177" s="43">
        <v>50</v>
      </c>
      <c r="J177" s="43">
        <v>4407</v>
      </c>
      <c r="K177" s="43">
        <v>5278</v>
      </c>
      <c r="L177" s="43">
        <v>1207</v>
      </c>
      <c r="M177" s="43">
        <v>3177</v>
      </c>
      <c r="N177" s="43">
        <v>4384</v>
      </c>
    </row>
    <row r="178" spans="2:14" x14ac:dyDescent="0.2">
      <c r="B178" s="42">
        <v>4257</v>
      </c>
      <c r="C178" s="16" t="s">
        <v>1091</v>
      </c>
      <c r="D178" s="43">
        <v>90</v>
      </c>
      <c r="E178" s="43">
        <v>48</v>
      </c>
      <c r="F178" s="43">
        <v>138</v>
      </c>
      <c r="G178" s="43">
        <v>2287</v>
      </c>
      <c r="H178" s="43">
        <v>0</v>
      </c>
      <c r="I178" s="43">
        <v>0</v>
      </c>
      <c r="J178" s="43">
        <v>2287</v>
      </c>
      <c r="K178" s="43">
        <v>2425</v>
      </c>
      <c r="L178" s="43">
        <v>973</v>
      </c>
      <c r="M178" s="43">
        <v>0</v>
      </c>
      <c r="N178" s="43">
        <v>973</v>
      </c>
    </row>
    <row r="179" spans="2:14" x14ac:dyDescent="0.2">
      <c r="B179" s="42">
        <v>4258</v>
      </c>
      <c r="C179" s="16" t="s">
        <v>285</v>
      </c>
      <c r="D179" s="43">
        <v>5626</v>
      </c>
      <c r="E179" s="43">
        <v>16824</v>
      </c>
      <c r="F179" s="43">
        <v>22450</v>
      </c>
      <c r="G179" s="43">
        <v>20868</v>
      </c>
      <c r="H179" s="43">
        <v>8948</v>
      </c>
      <c r="I179" s="43">
        <v>2988</v>
      </c>
      <c r="J179" s="43">
        <v>32804</v>
      </c>
      <c r="K179" s="43">
        <v>55254</v>
      </c>
      <c r="L179" s="43">
        <v>30216</v>
      </c>
      <c r="M179" s="43">
        <v>12693</v>
      </c>
      <c r="N179" s="43">
        <v>42909</v>
      </c>
    </row>
    <row r="180" spans="2:14" x14ac:dyDescent="0.2">
      <c r="B180" s="42">
        <v>4259</v>
      </c>
      <c r="C180" s="16" t="s">
        <v>1092</v>
      </c>
      <c r="D180" s="43">
        <v>1152</v>
      </c>
      <c r="E180" s="43">
        <v>67</v>
      </c>
      <c r="F180" s="43">
        <v>1219</v>
      </c>
      <c r="G180" s="43">
        <v>414</v>
      </c>
      <c r="H180" s="43">
        <v>0</v>
      </c>
      <c r="I180" s="43">
        <v>0</v>
      </c>
      <c r="J180" s="43">
        <v>414</v>
      </c>
      <c r="K180" s="43">
        <v>1633</v>
      </c>
      <c r="L180" s="43">
        <v>2748</v>
      </c>
      <c r="M180" s="43">
        <v>0</v>
      </c>
      <c r="N180" s="43">
        <v>2748</v>
      </c>
    </row>
    <row r="181" spans="2:14" x14ac:dyDescent="0.2">
      <c r="B181" s="42">
        <v>4260</v>
      </c>
      <c r="C181" s="16" t="s">
        <v>1093</v>
      </c>
      <c r="D181" s="43">
        <v>13149</v>
      </c>
      <c r="E181" s="43">
        <v>1171</v>
      </c>
      <c r="F181" s="43">
        <v>14320</v>
      </c>
      <c r="G181" s="43">
        <v>9887</v>
      </c>
      <c r="H181" s="43">
        <v>27129</v>
      </c>
      <c r="I181" s="43">
        <v>5597</v>
      </c>
      <c r="J181" s="43">
        <v>42613</v>
      </c>
      <c r="K181" s="43">
        <v>56933</v>
      </c>
      <c r="L181" s="43">
        <v>18164</v>
      </c>
      <c r="M181" s="43">
        <v>31659</v>
      </c>
      <c r="N181" s="43">
        <v>49823</v>
      </c>
    </row>
    <row r="182" spans="2:14" x14ac:dyDescent="0.2">
      <c r="B182" s="42">
        <v>4261</v>
      </c>
      <c r="C182" s="16" t="s">
        <v>1094</v>
      </c>
      <c r="D182" s="43">
        <v>1940</v>
      </c>
      <c r="E182" s="43">
        <v>200</v>
      </c>
      <c r="F182" s="43">
        <v>2140</v>
      </c>
      <c r="G182" s="43">
        <v>6619</v>
      </c>
      <c r="H182" s="43">
        <v>0</v>
      </c>
      <c r="I182" s="43">
        <v>0</v>
      </c>
      <c r="J182" s="43">
        <v>6619</v>
      </c>
      <c r="K182" s="43">
        <v>8759</v>
      </c>
      <c r="L182" s="43">
        <v>6265</v>
      </c>
      <c r="M182" s="43">
        <v>403</v>
      </c>
      <c r="N182" s="43">
        <v>6668</v>
      </c>
    </row>
    <row r="183" spans="2:14" x14ac:dyDescent="0.2">
      <c r="B183" s="42">
        <v>4262</v>
      </c>
      <c r="C183" s="16" t="s">
        <v>1095</v>
      </c>
      <c r="D183" s="43">
        <v>123</v>
      </c>
      <c r="E183" s="43">
        <v>49</v>
      </c>
      <c r="F183" s="43">
        <v>172</v>
      </c>
      <c r="G183" s="43">
        <v>385</v>
      </c>
      <c r="H183" s="43">
        <v>0</v>
      </c>
      <c r="I183" s="43">
        <v>0</v>
      </c>
      <c r="J183" s="43">
        <v>385</v>
      </c>
      <c r="K183" s="43">
        <v>557</v>
      </c>
      <c r="L183" s="43">
        <v>503</v>
      </c>
      <c r="M183" s="43">
        <v>295</v>
      </c>
      <c r="N183" s="43">
        <v>798</v>
      </c>
    </row>
    <row r="184" spans="2:14" x14ac:dyDescent="0.2">
      <c r="B184" s="42">
        <v>4263</v>
      </c>
      <c r="C184" s="16" t="s">
        <v>1096</v>
      </c>
      <c r="D184" s="43">
        <v>602</v>
      </c>
      <c r="E184" s="43">
        <v>244</v>
      </c>
      <c r="F184" s="43">
        <v>846</v>
      </c>
      <c r="G184" s="43">
        <v>8040</v>
      </c>
      <c r="H184" s="43">
        <v>1273</v>
      </c>
      <c r="I184" s="43">
        <v>99</v>
      </c>
      <c r="J184" s="43">
        <v>9412</v>
      </c>
      <c r="K184" s="43">
        <v>10258</v>
      </c>
      <c r="L184" s="43">
        <v>2736</v>
      </c>
      <c r="M184" s="43">
        <v>4533</v>
      </c>
      <c r="N184" s="43">
        <v>7269</v>
      </c>
    </row>
    <row r="185" spans="2:14" x14ac:dyDescent="0.2">
      <c r="B185" s="42">
        <v>4264</v>
      </c>
      <c r="C185" s="16" t="s">
        <v>1097</v>
      </c>
      <c r="D185" s="43">
        <v>245</v>
      </c>
      <c r="E185" s="43">
        <v>257</v>
      </c>
      <c r="F185" s="43">
        <v>502</v>
      </c>
      <c r="G185" s="43">
        <v>2507</v>
      </c>
      <c r="H185" s="43">
        <v>16</v>
      </c>
      <c r="I185" s="43">
        <v>60</v>
      </c>
      <c r="J185" s="43">
        <v>2583</v>
      </c>
      <c r="K185" s="43">
        <v>3085</v>
      </c>
      <c r="L185" s="43">
        <v>1093</v>
      </c>
      <c r="M185" s="43">
        <v>466</v>
      </c>
      <c r="N185" s="43">
        <v>1559</v>
      </c>
    </row>
    <row r="186" spans="2:14" x14ac:dyDescent="0.2">
      <c r="B186" s="40">
        <v>4299</v>
      </c>
      <c r="C186" s="32" t="s">
        <v>1098</v>
      </c>
      <c r="D186" s="41">
        <v>37790</v>
      </c>
      <c r="E186" s="41">
        <v>34391</v>
      </c>
      <c r="F186" s="41">
        <v>72181</v>
      </c>
      <c r="G186" s="41">
        <v>187267</v>
      </c>
      <c r="H186" s="41">
        <v>41882</v>
      </c>
      <c r="I186" s="41">
        <v>10791</v>
      </c>
      <c r="J186" s="41">
        <v>239940</v>
      </c>
      <c r="K186" s="41">
        <v>312121</v>
      </c>
      <c r="L186" s="41">
        <v>74067</v>
      </c>
      <c r="M186" s="41">
        <v>173911</v>
      </c>
      <c r="N186" s="41">
        <v>247978</v>
      </c>
    </row>
    <row r="187" spans="2:14" x14ac:dyDescent="0.2">
      <c r="B187" s="42">
        <v>4271</v>
      </c>
      <c r="C187" s="16" t="s">
        <v>1099</v>
      </c>
      <c r="D187" s="43">
        <v>4336</v>
      </c>
      <c r="E187" s="43">
        <v>9392</v>
      </c>
      <c r="F187" s="43">
        <v>13728</v>
      </c>
      <c r="G187" s="43">
        <v>6899</v>
      </c>
      <c r="H187" s="43">
        <v>1343</v>
      </c>
      <c r="I187" s="43">
        <v>1821</v>
      </c>
      <c r="J187" s="43">
        <v>10063</v>
      </c>
      <c r="K187" s="43">
        <v>23791</v>
      </c>
      <c r="L187" s="43">
        <v>16942</v>
      </c>
      <c r="M187" s="43">
        <v>1630</v>
      </c>
      <c r="N187" s="43">
        <v>18572</v>
      </c>
    </row>
    <row r="188" spans="2:14" x14ac:dyDescent="0.2">
      <c r="B188" s="42">
        <v>4273</v>
      </c>
      <c r="C188" s="16" t="s">
        <v>1100</v>
      </c>
      <c r="D188" s="43">
        <v>221</v>
      </c>
      <c r="E188" s="43">
        <v>29</v>
      </c>
      <c r="F188" s="43">
        <v>250</v>
      </c>
      <c r="G188" s="43">
        <v>3675</v>
      </c>
      <c r="H188" s="43">
        <v>0</v>
      </c>
      <c r="I188" s="43">
        <v>245</v>
      </c>
      <c r="J188" s="43">
        <v>3920</v>
      </c>
      <c r="K188" s="43">
        <v>4170</v>
      </c>
      <c r="L188" s="43">
        <v>186</v>
      </c>
      <c r="M188" s="43">
        <v>3382</v>
      </c>
      <c r="N188" s="43">
        <v>3568</v>
      </c>
    </row>
    <row r="189" spans="2:14" x14ac:dyDescent="0.2">
      <c r="B189" s="42">
        <v>4274</v>
      </c>
      <c r="C189" s="34" t="s">
        <v>1101</v>
      </c>
      <c r="D189" s="43">
        <v>965</v>
      </c>
      <c r="E189" s="43">
        <v>576</v>
      </c>
      <c r="F189" s="43">
        <v>1541</v>
      </c>
      <c r="G189" s="43">
        <v>21116</v>
      </c>
      <c r="H189" s="43">
        <v>109</v>
      </c>
      <c r="I189" s="43">
        <v>1229</v>
      </c>
      <c r="J189" s="43">
        <v>22454</v>
      </c>
      <c r="K189" s="43">
        <v>23995</v>
      </c>
      <c r="L189" s="43">
        <v>3811</v>
      </c>
      <c r="M189" s="43">
        <v>12478</v>
      </c>
      <c r="N189" s="43">
        <v>16289</v>
      </c>
    </row>
    <row r="190" spans="2:14" x14ac:dyDescent="0.2">
      <c r="B190" s="42">
        <v>4275</v>
      </c>
      <c r="C190" s="16" t="s">
        <v>1102</v>
      </c>
      <c r="D190" s="43">
        <v>556</v>
      </c>
      <c r="E190" s="43">
        <v>39</v>
      </c>
      <c r="F190" s="43">
        <v>595</v>
      </c>
      <c r="G190" s="43">
        <v>1539</v>
      </c>
      <c r="H190" s="43">
        <v>516</v>
      </c>
      <c r="I190" s="43">
        <v>199</v>
      </c>
      <c r="J190" s="43">
        <v>2254</v>
      </c>
      <c r="K190" s="43">
        <v>2849</v>
      </c>
      <c r="L190" s="43">
        <v>1218</v>
      </c>
      <c r="M190" s="43">
        <v>1767</v>
      </c>
      <c r="N190" s="43">
        <v>2985</v>
      </c>
    </row>
    <row r="191" spans="2:14" x14ac:dyDescent="0.2">
      <c r="B191" s="42">
        <v>4276</v>
      </c>
      <c r="C191" s="16" t="s">
        <v>1103</v>
      </c>
      <c r="D191" s="43">
        <v>1138</v>
      </c>
      <c r="E191" s="43">
        <v>1006</v>
      </c>
      <c r="F191" s="43">
        <v>2144</v>
      </c>
      <c r="G191" s="43">
        <v>25436</v>
      </c>
      <c r="H191" s="43">
        <v>163</v>
      </c>
      <c r="I191" s="43">
        <v>324</v>
      </c>
      <c r="J191" s="43">
        <v>25923</v>
      </c>
      <c r="K191" s="43">
        <v>28067</v>
      </c>
      <c r="L191" s="43">
        <v>2713</v>
      </c>
      <c r="M191" s="43">
        <v>14670</v>
      </c>
      <c r="N191" s="43">
        <v>17383</v>
      </c>
    </row>
    <row r="192" spans="2:14" x14ac:dyDescent="0.2">
      <c r="B192" s="42">
        <v>4277</v>
      </c>
      <c r="C192" s="16" t="s">
        <v>1104</v>
      </c>
      <c r="D192" s="43">
        <v>4281</v>
      </c>
      <c r="E192" s="43">
        <v>27</v>
      </c>
      <c r="F192" s="43">
        <v>4308</v>
      </c>
      <c r="G192" s="43">
        <v>3049</v>
      </c>
      <c r="H192" s="43">
        <v>0</v>
      </c>
      <c r="I192" s="43">
        <v>20</v>
      </c>
      <c r="J192" s="43">
        <v>3069</v>
      </c>
      <c r="K192" s="43">
        <v>7377</v>
      </c>
      <c r="L192" s="43">
        <v>1741</v>
      </c>
      <c r="M192" s="43">
        <v>3365</v>
      </c>
      <c r="N192" s="43">
        <v>5106</v>
      </c>
    </row>
    <row r="193" spans="2:14" x14ac:dyDescent="0.2">
      <c r="B193" s="42">
        <v>4279</v>
      </c>
      <c r="C193" s="16" t="s">
        <v>1105</v>
      </c>
      <c r="D193" s="43">
        <v>7270</v>
      </c>
      <c r="E193" s="43">
        <v>323</v>
      </c>
      <c r="F193" s="43">
        <v>7593</v>
      </c>
      <c r="G193" s="43">
        <v>8968</v>
      </c>
      <c r="H193" s="43">
        <v>239</v>
      </c>
      <c r="I193" s="43">
        <v>262</v>
      </c>
      <c r="J193" s="43">
        <v>9469</v>
      </c>
      <c r="K193" s="43">
        <v>17062</v>
      </c>
      <c r="L193" s="43">
        <v>11450</v>
      </c>
      <c r="M193" s="43">
        <v>11715</v>
      </c>
      <c r="N193" s="43">
        <v>23165</v>
      </c>
    </row>
    <row r="194" spans="2:14" x14ac:dyDescent="0.2">
      <c r="B194" s="42">
        <v>4280</v>
      </c>
      <c r="C194" s="16" t="s">
        <v>1106</v>
      </c>
      <c r="D194" s="43">
        <v>5460</v>
      </c>
      <c r="E194" s="43">
        <v>3172</v>
      </c>
      <c r="F194" s="43">
        <v>8632</v>
      </c>
      <c r="G194" s="43">
        <v>22809</v>
      </c>
      <c r="H194" s="43">
        <v>18507</v>
      </c>
      <c r="I194" s="43">
        <v>1182</v>
      </c>
      <c r="J194" s="43">
        <v>42498</v>
      </c>
      <c r="K194" s="43">
        <v>51130</v>
      </c>
      <c r="L194" s="43">
        <v>9072</v>
      </c>
      <c r="M194" s="43">
        <v>29335</v>
      </c>
      <c r="N194" s="43">
        <v>38407</v>
      </c>
    </row>
    <row r="195" spans="2:14" x14ac:dyDescent="0.2">
      <c r="B195" s="42">
        <v>4281</v>
      </c>
      <c r="C195" s="16" t="s">
        <v>1107</v>
      </c>
      <c r="D195" s="43">
        <v>266</v>
      </c>
      <c r="E195" s="43">
        <v>94</v>
      </c>
      <c r="F195" s="43">
        <v>360</v>
      </c>
      <c r="G195" s="43">
        <v>5751</v>
      </c>
      <c r="H195" s="43">
        <v>149</v>
      </c>
      <c r="I195" s="43">
        <v>932</v>
      </c>
      <c r="J195" s="43">
        <v>6832</v>
      </c>
      <c r="K195" s="43">
        <v>7192</v>
      </c>
      <c r="L195" s="43">
        <v>255</v>
      </c>
      <c r="M195" s="43">
        <v>4316</v>
      </c>
      <c r="N195" s="43">
        <v>4571</v>
      </c>
    </row>
    <row r="196" spans="2:14" x14ac:dyDescent="0.2">
      <c r="B196" s="42">
        <v>4282</v>
      </c>
      <c r="C196" s="16" t="s">
        <v>1108</v>
      </c>
      <c r="D196" s="43">
        <v>2312</v>
      </c>
      <c r="E196" s="43">
        <v>1365</v>
      </c>
      <c r="F196" s="43">
        <v>3677</v>
      </c>
      <c r="G196" s="43">
        <v>26479</v>
      </c>
      <c r="H196" s="43">
        <v>411</v>
      </c>
      <c r="I196" s="43">
        <v>130</v>
      </c>
      <c r="J196" s="43">
        <v>27020</v>
      </c>
      <c r="K196" s="43">
        <v>30697</v>
      </c>
      <c r="L196" s="43">
        <v>4074</v>
      </c>
      <c r="M196" s="43">
        <v>18323</v>
      </c>
      <c r="N196" s="43">
        <v>22397</v>
      </c>
    </row>
    <row r="197" spans="2:14" x14ac:dyDescent="0.2">
      <c r="B197" s="42">
        <v>4283</v>
      </c>
      <c r="C197" s="16" t="s">
        <v>1109</v>
      </c>
      <c r="D197" s="43">
        <v>2683</v>
      </c>
      <c r="E197" s="43">
        <v>1800</v>
      </c>
      <c r="F197" s="43">
        <v>4483</v>
      </c>
      <c r="G197" s="43">
        <v>10368</v>
      </c>
      <c r="H197" s="43">
        <v>10451</v>
      </c>
      <c r="I197" s="43">
        <v>246</v>
      </c>
      <c r="J197" s="43">
        <v>21065</v>
      </c>
      <c r="K197" s="43">
        <v>25548</v>
      </c>
      <c r="L197" s="43">
        <v>3923</v>
      </c>
      <c r="M197" s="43">
        <v>14076</v>
      </c>
      <c r="N197" s="43">
        <v>17999</v>
      </c>
    </row>
    <row r="198" spans="2:14" x14ac:dyDescent="0.2">
      <c r="B198" s="42">
        <v>4284</v>
      </c>
      <c r="C198" s="16" t="s">
        <v>1110</v>
      </c>
      <c r="D198" s="43">
        <v>216</v>
      </c>
      <c r="E198" s="43">
        <v>103</v>
      </c>
      <c r="F198" s="43">
        <v>319</v>
      </c>
      <c r="G198" s="43">
        <v>2792</v>
      </c>
      <c r="H198" s="43">
        <v>172</v>
      </c>
      <c r="I198" s="43">
        <v>73</v>
      </c>
      <c r="J198" s="43">
        <v>3037</v>
      </c>
      <c r="K198" s="43">
        <v>3356</v>
      </c>
      <c r="L198" s="43">
        <v>326</v>
      </c>
      <c r="M198" s="43">
        <v>1022</v>
      </c>
      <c r="N198" s="43">
        <v>1348</v>
      </c>
    </row>
    <row r="199" spans="2:14" x14ac:dyDescent="0.2">
      <c r="B199" s="42">
        <v>4285</v>
      </c>
      <c r="C199" s="16" t="s">
        <v>1111</v>
      </c>
      <c r="D199" s="43">
        <v>328</v>
      </c>
      <c r="E199" s="43">
        <v>83</v>
      </c>
      <c r="F199" s="43">
        <v>411</v>
      </c>
      <c r="G199" s="43">
        <v>7472</v>
      </c>
      <c r="H199" s="43">
        <v>189</v>
      </c>
      <c r="I199" s="43">
        <v>1359</v>
      </c>
      <c r="J199" s="43">
        <v>9020</v>
      </c>
      <c r="K199" s="43">
        <v>9431</v>
      </c>
      <c r="L199" s="43">
        <v>752</v>
      </c>
      <c r="M199" s="43">
        <v>3353</v>
      </c>
      <c r="N199" s="43">
        <v>4105</v>
      </c>
    </row>
    <row r="200" spans="2:14" x14ac:dyDescent="0.2">
      <c r="B200" s="42">
        <v>4286</v>
      </c>
      <c r="C200" s="16" t="s">
        <v>1112</v>
      </c>
      <c r="D200" s="43">
        <v>306</v>
      </c>
      <c r="E200" s="43">
        <v>49</v>
      </c>
      <c r="F200" s="43">
        <v>355</v>
      </c>
      <c r="G200" s="43">
        <v>5603</v>
      </c>
      <c r="H200" s="43">
        <v>216</v>
      </c>
      <c r="I200" s="43">
        <v>1458</v>
      </c>
      <c r="J200" s="43">
        <v>7277</v>
      </c>
      <c r="K200" s="43">
        <v>7632</v>
      </c>
      <c r="L200" s="43">
        <v>991</v>
      </c>
      <c r="M200" s="43">
        <v>10244</v>
      </c>
      <c r="N200" s="43">
        <v>11235</v>
      </c>
    </row>
    <row r="201" spans="2:14" x14ac:dyDescent="0.2">
      <c r="B201" s="42">
        <v>4287</v>
      </c>
      <c r="C201" s="16" t="s">
        <v>1113</v>
      </c>
      <c r="D201" s="43">
        <v>640</v>
      </c>
      <c r="E201" s="43">
        <v>1777</v>
      </c>
      <c r="F201" s="43">
        <v>2417</v>
      </c>
      <c r="G201" s="43">
        <v>2362</v>
      </c>
      <c r="H201" s="43">
        <v>808</v>
      </c>
      <c r="I201" s="43">
        <v>1052</v>
      </c>
      <c r="J201" s="43">
        <v>4222</v>
      </c>
      <c r="K201" s="43">
        <v>6639</v>
      </c>
      <c r="L201" s="43">
        <v>1617</v>
      </c>
      <c r="M201" s="43">
        <v>1555</v>
      </c>
      <c r="N201" s="43">
        <v>3172</v>
      </c>
    </row>
    <row r="202" spans="2:14" x14ac:dyDescent="0.2">
      <c r="B202" s="42">
        <v>4288</v>
      </c>
      <c r="C202" s="16" t="s">
        <v>1114</v>
      </c>
      <c r="D202" s="43">
        <v>145</v>
      </c>
      <c r="E202" s="43">
        <v>240</v>
      </c>
      <c r="F202" s="43">
        <v>385</v>
      </c>
      <c r="G202" s="43">
        <v>1085</v>
      </c>
      <c r="H202" s="43">
        <v>0</v>
      </c>
      <c r="I202" s="43">
        <v>118</v>
      </c>
      <c r="J202" s="43">
        <v>1203</v>
      </c>
      <c r="K202" s="43">
        <v>1588</v>
      </c>
      <c r="L202" s="43">
        <v>117</v>
      </c>
      <c r="M202" s="43">
        <v>920</v>
      </c>
      <c r="N202" s="43">
        <v>1037</v>
      </c>
    </row>
    <row r="203" spans="2:14" x14ac:dyDescent="0.2">
      <c r="B203" s="42">
        <v>4289</v>
      </c>
      <c r="C203" s="16" t="s">
        <v>286</v>
      </c>
      <c r="D203" s="43">
        <v>6667</v>
      </c>
      <c r="E203" s="43">
        <v>14316</v>
      </c>
      <c r="F203" s="43">
        <v>20983</v>
      </c>
      <c r="G203" s="43">
        <v>31864</v>
      </c>
      <c r="H203" s="43">
        <v>8609</v>
      </c>
      <c r="I203" s="43">
        <v>141</v>
      </c>
      <c r="J203" s="43">
        <v>40614</v>
      </c>
      <c r="K203" s="43">
        <v>61597</v>
      </c>
      <c r="L203" s="43">
        <v>14879</v>
      </c>
      <c r="M203" s="43">
        <v>41760</v>
      </c>
      <c r="N203" s="43">
        <v>56639</v>
      </c>
    </row>
    <row r="204" spans="2:14" x14ac:dyDescent="0.2">
      <c r="B204" s="40">
        <v>4329</v>
      </c>
      <c r="C204" s="32" t="s">
        <v>1115</v>
      </c>
      <c r="D204" s="41">
        <v>42203</v>
      </c>
      <c r="E204" s="41">
        <v>6372</v>
      </c>
      <c r="F204" s="41">
        <v>48575</v>
      </c>
      <c r="G204" s="41">
        <v>125253</v>
      </c>
      <c r="H204" s="41">
        <v>20410</v>
      </c>
      <c r="I204" s="41">
        <v>10711</v>
      </c>
      <c r="J204" s="41">
        <v>156374</v>
      </c>
      <c r="K204" s="41">
        <v>204949</v>
      </c>
      <c r="L204" s="41">
        <v>39550</v>
      </c>
      <c r="M204" s="41">
        <v>120112</v>
      </c>
      <c r="N204" s="41">
        <v>159662</v>
      </c>
    </row>
    <row r="205" spans="2:14" x14ac:dyDescent="0.2">
      <c r="B205" s="42">
        <v>4303</v>
      </c>
      <c r="C205" s="16" t="s">
        <v>1116</v>
      </c>
      <c r="D205" s="43">
        <v>484</v>
      </c>
      <c r="E205" s="43">
        <v>91</v>
      </c>
      <c r="F205" s="43">
        <v>575</v>
      </c>
      <c r="G205" s="43">
        <v>17595</v>
      </c>
      <c r="H205" s="43">
        <v>581</v>
      </c>
      <c r="I205" s="43">
        <v>480</v>
      </c>
      <c r="J205" s="43">
        <v>18656</v>
      </c>
      <c r="K205" s="43">
        <v>19231</v>
      </c>
      <c r="L205" s="43">
        <v>1019</v>
      </c>
      <c r="M205" s="43">
        <v>11089</v>
      </c>
      <c r="N205" s="43">
        <v>12108</v>
      </c>
    </row>
    <row r="206" spans="2:14" x14ac:dyDescent="0.2">
      <c r="B206" s="42">
        <v>4304</v>
      </c>
      <c r="C206" s="16" t="s">
        <v>1117</v>
      </c>
      <c r="D206" s="43">
        <v>11398</v>
      </c>
      <c r="E206" s="43">
        <v>407</v>
      </c>
      <c r="F206" s="43">
        <v>11805</v>
      </c>
      <c r="G206" s="43">
        <v>11209</v>
      </c>
      <c r="H206" s="43">
        <v>7111</v>
      </c>
      <c r="I206" s="43">
        <v>906</v>
      </c>
      <c r="J206" s="43">
        <v>19226</v>
      </c>
      <c r="K206" s="43">
        <v>31031</v>
      </c>
      <c r="L206" s="43">
        <v>4123</v>
      </c>
      <c r="M206" s="43">
        <v>15262</v>
      </c>
      <c r="N206" s="43">
        <v>19385</v>
      </c>
    </row>
    <row r="207" spans="2:14" x14ac:dyDescent="0.2">
      <c r="B207" s="42">
        <v>4305</v>
      </c>
      <c r="C207" s="34" t="s">
        <v>1118</v>
      </c>
      <c r="D207" s="43">
        <v>1182</v>
      </c>
      <c r="E207" s="43">
        <v>160</v>
      </c>
      <c r="F207" s="43">
        <v>1342</v>
      </c>
      <c r="G207" s="43">
        <v>12024</v>
      </c>
      <c r="H207" s="43">
        <v>0</v>
      </c>
      <c r="I207" s="43">
        <v>190</v>
      </c>
      <c r="J207" s="43">
        <v>12214</v>
      </c>
      <c r="K207" s="43">
        <v>13556</v>
      </c>
      <c r="L207" s="43">
        <v>1227</v>
      </c>
      <c r="M207" s="43">
        <v>9975</v>
      </c>
      <c r="N207" s="43">
        <v>11202</v>
      </c>
    </row>
    <row r="208" spans="2:14" x14ac:dyDescent="0.2">
      <c r="B208" s="42">
        <v>4306</v>
      </c>
      <c r="C208" s="16" t="s">
        <v>1119</v>
      </c>
      <c r="D208" s="43">
        <v>1005</v>
      </c>
      <c r="E208" s="43">
        <v>29</v>
      </c>
      <c r="F208" s="43">
        <v>1034</v>
      </c>
      <c r="G208" s="43">
        <v>607</v>
      </c>
      <c r="H208" s="43">
        <v>20</v>
      </c>
      <c r="I208" s="43">
        <v>803</v>
      </c>
      <c r="J208" s="43">
        <v>1430</v>
      </c>
      <c r="K208" s="43">
        <v>2464</v>
      </c>
      <c r="L208" s="43">
        <v>180</v>
      </c>
      <c r="M208" s="43">
        <v>1187</v>
      </c>
      <c r="N208" s="43">
        <v>1367</v>
      </c>
    </row>
    <row r="209" spans="2:14" x14ac:dyDescent="0.2">
      <c r="B209" s="42">
        <v>4307</v>
      </c>
      <c r="C209" s="16" t="s">
        <v>1120</v>
      </c>
      <c r="D209" s="43">
        <v>100</v>
      </c>
      <c r="E209" s="43">
        <v>221</v>
      </c>
      <c r="F209" s="43">
        <v>321</v>
      </c>
      <c r="G209" s="43">
        <v>8377</v>
      </c>
      <c r="H209" s="43">
        <v>722</v>
      </c>
      <c r="I209" s="43">
        <v>4258</v>
      </c>
      <c r="J209" s="43">
        <v>13357</v>
      </c>
      <c r="K209" s="43">
        <v>13678</v>
      </c>
      <c r="L209" s="43">
        <v>441</v>
      </c>
      <c r="M209" s="43">
        <v>13011</v>
      </c>
      <c r="N209" s="43">
        <v>13452</v>
      </c>
    </row>
    <row r="210" spans="2:14" x14ac:dyDescent="0.2">
      <c r="B210" s="42">
        <v>4309</v>
      </c>
      <c r="C210" s="16" t="s">
        <v>1121</v>
      </c>
      <c r="D210" s="43">
        <v>3157</v>
      </c>
      <c r="E210" s="43">
        <v>1096</v>
      </c>
      <c r="F210" s="43">
        <v>4253</v>
      </c>
      <c r="G210" s="43">
        <v>6133</v>
      </c>
      <c r="H210" s="43">
        <v>995</v>
      </c>
      <c r="I210" s="43">
        <v>322</v>
      </c>
      <c r="J210" s="43">
        <v>7450</v>
      </c>
      <c r="K210" s="43">
        <v>11703</v>
      </c>
      <c r="L210" s="43">
        <v>12158</v>
      </c>
      <c r="M210" s="43">
        <v>11592</v>
      </c>
      <c r="N210" s="43">
        <v>23750</v>
      </c>
    </row>
    <row r="211" spans="2:14" x14ac:dyDescent="0.2">
      <c r="B211" s="42">
        <v>4310</v>
      </c>
      <c r="C211" s="16" t="s">
        <v>1122</v>
      </c>
      <c r="D211" s="43">
        <v>366</v>
      </c>
      <c r="E211" s="43">
        <v>72</v>
      </c>
      <c r="F211" s="43">
        <v>438</v>
      </c>
      <c r="G211" s="43">
        <v>7438</v>
      </c>
      <c r="H211" s="43">
        <v>143</v>
      </c>
      <c r="I211" s="43">
        <v>137</v>
      </c>
      <c r="J211" s="43">
        <v>7718</v>
      </c>
      <c r="K211" s="43">
        <v>8156</v>
      </c>
      <c r="L211" s="43">
        <v>134</v>
      </c>
      <c r="M211" s="43">
        <v>6640</v>
      </c>
      <c r="N211" s="43">
        <v>6774</v>
      </c>
    </row>
    <row r="212" spans="2:14" x14ac:dyDescent="0.2">
      <c r="B212" s="42">
        <v>4311</v>
      </c>
      <c r="C212" s="16" t="s">
        <v>1123</v>
      </c>
      <c r="D212" s="43">
        <v>191</v>
      </c>
      <c r="E212" s="43">
        <v>171</v>
      </c>
      <c r="F212" s="43">
        <v>362</v>
      </c>
      <c r="G212" s="43">
        <v>7944</v>
      </c>
      <c r="H212" s="43">
        <v>145</v>
      </c>
      <c r="I212" s="43">
        <v>110</v>
      </c>
      <c r="J212" s="43">
        <v>8199</v>
      </c>
      <c r="K212" s="43">
        <v>8561</v>
      </c>
      <c r="L212" s="43">
        <v>2494</v>
      </c>
      <c r="M212" s="43">
        <v>5500</v>
      </c>
      <c r="N212" s="43">
        <v>7994</v>
      </c>
    </row>
    <row r="213" spans="2:14" x14ac:dyDescent="0.2">
      <c r="B213" s="42">
        <v>4312</v>
      </c>
      <c r="C213" s="16" t="s">
        <v>1124</v>
      </c>
      <c r="D213" s="43">
        <v>382</v>
      </c>
      <c r="E213" s="43">
        <v>1515</v>
      </c>
      <c r="F213" s="43">
        <v>1897</v>
      </c>
      <c r="G213" s="43">
        <v>10845</v>
      </c>
      <c r="H213" s="43">
        <v>0</v>
      </c>
      <c r="I213" s="43">
        <v>287</v>
      </c>
      <c r="J213" s="43">
        <v>11132</v>
      </c>
      <c r="K213" s="43">
        <v>13029</v>
      </c>
      <c r="L213" s="43">
        <v>344</v>
      </c>
      <c r="M213" s="43">
        <v>5926</v>
      </c>
      <c r="N213" s="43">
        <v>6270</v>
      </c>
    </row>
    <row r="214" spans="2:14" x14ac:dyDescent="0.2">
      <c r="B214" s="42">
        <v>4313</v>
      </c>
      <c r="C214" s="16" t="s">
        <v>1125</v>
      </c>
      <c r="D214" s="43">
        <v>362</v>
      </c>
      <c r="E214" s="43">
        <v>1653</v>
      </c>
      <c r="F214" s="43">
        <v>2015</v>
      </c>
      <c r="G214" s="43">
        <v>5662</v>
      </c>
      <c r="H214" s="43">
        <v>335</v>
      </c>
      <c r="I214" s="43">
        <v>2433</v>
      </c>
      <c r="J214" s="43">
        <v>8430</v>
      </c>
      <c r="K214" s="43">
        <v>10445</v>
      </c>
      <c r="L214" s="43">
        <v>637</v>
      </c>
      <c r="M214" s="43">
        <v>4601</v>
      </c>
      <c r="N214" s="43">
        <v>5238</v>
      </c>
    </row>
    <row r="215" spans="2:14" x14ac:dyDescent="0.2">
      <c r="B215" s="42">
        <v>4314</v>
      </c>
      <c r="C215" s="16" t="s">
        <v>1126</v>
      </c>
      <c r="D215" s="43">
        <v>157</v>
      </c>
      <c r="E215" s="43">
        <v>5</v>
      </c>
      <c r="F215" s="43">
        <v>162</v>
      </c>
      <c r="G215" s="43">
        <v>638</v>
      </c>
      <c r="H215" s="43">
        <v>4</v>
      </c>
      <c r="I215" s="43">
        <v>27</v>
      </c>
      <c r="J215" s="43">
        <v>669</v>
      </c>
      <c r="K215" s="43">
        <v>831</v>
      </c>
      <c r="L215" s="43">
        <v>1039</v>
      </c>
      <c r="M215" s="43">
        <v>321</v>
      </c>
      <c r="N215" s="43">
        <v>1360</v>
      </c>
    </row>
    <row r="216" spans="2:14" x14ac:dyDescent="0.2">
      <c r="B216" s="42">
        <v>4318</v>
      </c>
      <c r="C216" s="16" t="s">
        <v>1127</v>
      </c>
      <c r="D216" s="43">
        <v>460</v>
      </c>
      <c r="E216" s="43">
        <v>58</v>
      </c>
      <c r="F216" s="43">
        <v>518</v>
      </c>
      <c r="G216" s="43">
        <v>2117</v>
      </c>
      <c r="H216" s="43">
        <v>39</v>
      </c>
      <c r="I216" s="43">
        <v>0</v>
      </c>
      <c r="J216" s="43">
        <v>2156</v>
      </c>
      <c r="K216" s="43">
        <v>2674</v>
      </c>
      <c r="L216" s="43">
        <v>1122</v>
      </c>
      <c r="M216" s="43">
        <v>2072</v>
      </c>
      <c r="N216" s="43">
        <v>3194</v>
      </c>
    </row>
    <row r="217" spans="2:14" x14ac:dyDescent="0.2">
      <c r="B217" s="42">
        <v>4319</v>
      </c>
      <c r="C217" s="16" t="s">
        <v>1128</v>
      </c>
      <c r="D217" s="43">
        <v>86</v>
      </c>
      <c r="E217" s="43">
        <v>21</v>
      </c>
      <c r="F217" s="43">
        <v>107</v>
      </c>
      <c r="G217" s="43">
        <v>4198</v>
      </c>
      <c r="H217" s="43">
        <v>34</v>
      </c>
      <c r="I217" s="43">
        <v>0</v>
      </c>
      <c r="J217" s="43">
        <v>4232</v>
      </c>
      <c r="K217" s="43">
        <v>4339</v>
      </c>
      <c r="L217" s="43">
        <v>114</v>
      </c>
      <c r="M217" s="43">
        <v>7178</v>
      </c>
      <c r="N217" s="43">
        <v>7292</v>
      </c>
    </row>
    <row r="218" spans="2:14" x14ac:dyDescent="0.2">
      <c r="B218" s="42">
        <v>4320</v>
      </c>
      <c r="C218" s="16" t="s">
        <v>1129</v>
      </c>
      <c r="D218" s="43">
        <v>121</v>
      </c>
      <c r="E218" s="43">
        <v>30</v>
      </c>
      <c r="F218" s="43">
        <v>151</v>
      </c>
      <c r="G218" s="43">
        <v>5489</v>
      </c>
      <c r="H218" s="43">
        <v>4197</v>
      </c>
      <c r="I218" s="43">
        <v>264</v>
      </c>
      <c r="J218" s="43">
        <v>9950</v>
      </c>
      <c r="K218" s="43">
        <v>10101</v>
      </c>
      <c r="L218" s="43">
        <v>695</v>
      </c>
      <c r="M218" s="43">
        <v>10840</v>
      </c>
      <c r="N218" s="43">
        <v>11535</v>
      </c>
    </row>
    <row r="219" spans="2:14" ht="13.5" thickBot="1" x14ac:dyDescent="0.25">
      <c r="B219" s="18">
        <v>4324</v>
      </c>
      <c r="C219" s="18" t="s">
        <v>287</v>
      </c>
      <c r="D219" s="19">
        <v>22752</v>
      </c>
      <c r="E219" s="19">
        <v>843</v>
      </c>
      <c r="F219" s="19">
        <v>23595</v>
      </c>
      <c r="G219" s="19">
        <v>24977</v>
      </c>
      <c r="H219" s="19">
        <v>6084</v>
      </c>
      <c r="I219" s="19">
        <v>494</v>
      </c>
      <c r="J219" s="19">
        <v>31555</v>
      </c>
      <c r="K219" s="19">
        <v>55150</v>
      </c>
      <c r="L219" s="19">
        <v>13823</v>
      </c>
      <c r="M219" s="19">
        <v>14918</v>
      </c>
      <c r="N219" s="19">
        <v>28741</v>
      </c>
    </row>
    <row r="221" spans="2:14" x14ac:dyDescent="0.2">
      <c r="B221" s="78" t="s">
        <v>1161</v>
      </c>
      <c r="C221" s="73"/>
      <c r="D221" s="73"/>
      <c r="E221" s="73"/>
      <c r="F221" s="73"/>
      <c r="G221" s="73"/>
      <c r="H221" s="73"/>
      <c r="I221" s="73"/>
      <c r="J221" s="73"/>
      <c r="K221" s="73"/>
      <c r="L221" s="73"/>
      <c r="M221" s="73"/>
      <c r="N221" s="73"/>
    </row>
  </sheetData>
  <mergeCells count="11">
    <mergeCell ref="B221:N221"/>
    <mergeCell ref="B4:B6"/>
    <mergeCell ref="C4:C6"/>
    <mergeCell ref="D4:K4"/>
    <mergeCell ref="L4:N4"/>
    <mergeCell ref="D5:F5"/>
    <mergeCell ref="G5:J5"/>
    <mergeCell ref="K5:K6"/>
    <mergeCell ref="L5:L6"/>
    <mergeCell ref="M5:M6"/>
    <mergeCell ref="N5:N6"/>
  </mergeCells>
  <pageMargins left="0.7" right="0.7" top="0.75" bottom="0.75" header="0.3" footer="0.3"/>
  <pageSetup paperSize="9" scale="50" fitToWidth="0" fitToHeight="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05388"/>
  </sheetPr>
  <dimension ref="B1:N219"/>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10.7109375" customWidth="1"/>
    <col min="3" max="3" width="20.7109375" customWidth="1"/>
    <col min="4" max="14" width="10.7109375" customWidth="1"/>
  </cols>
  <sheetData>
    <row r="1" spans="2:14" ht="18" x14ac:dyDescent="0.25">
      <c r="B1" s="31" t="s">
        <v>1445</v>
      </c>
    </row>
    <row r="4" spans="2:14" ht="23.25" customHeight="1" x14ac:dyDescent="0.2">
      <c r="B4" s="74" t="s">
        <v>917</v>
      </c>
      <c r="C4" s="74" t="s">
        <v>918</v>
      </c>
      <c r="D4" s="79" t="s">
        <v>1421</v>
      </c>
      <c r="E4" s="75" t="s">
        <v>1137</v>
      </c>
      <c r="F4" s="75" t="s">
        <v>1137</v>
      </c>
      <c r="G4" s="75" t="s">
        <v>1137</v>
      </c>
      <c r="H4" s="75" t="s">
        <v>1137</v>
      </c>
      <c r="I4" s="75" t="s">
        <v>1137</v>
      </c>
      <c r="J4" s="75" t="s">
        <v>1137</v>
      </c>
      <c r="K4" s="75" t="s">
        <v>1137</v>
      </c>
      <c r="L4" s="75" t="s">
        <v>1137</v>
      </c>
      <c r="M4" s="79" t="s">
        <v>1422</v>
      </c>
      <c r="N4" s="79" t="s">
        <v>1423</v>
      </c>
    </row>
    <row r="5" spans="2:14" ht="23.25" customHeight="1" x14ac:dyDescent="0.2">
      <c r="B5" s="74" t="s">
        <v>917</v>
      </c>
      <c r="C5" s="74" t="s">
        <v>918</v>
      </c>
      <c r="D5" s="77" t="s">
        <v>258</v>
      </c>
      <c r="E5" s="75" t="s">
        <v>588</v>
      </c>
      <c r="F5" s="75" t="s">
        <v>588</v>
      </c>
      <c r="G5" s="75" t="s">
        <v>588</v>
      </c>
      <c r="H5" s="75" t="s">
        <v>588</v>
      </c>
      <c r="I5" s="75" t="s">
        <v>588</v>
      </c>
      <c r="J5" s="75" t="s">
        <v>588</v>
      </c>
      <c r="K5" s="77" t="s">
        <v>1140</v>
      </c>
      <c r="L5" s="77" t="s">
        <v>1141</v>
      </c>
      <c r="M5" s="75" t="s">
        <v>1138</v>
      </c>
      <c r="N5" s="75" t="s">
        <v>1139</v>
      </c>
    </row>
    <row r="6" spans="2:14" ht="23.25" customHeight="1" x14ac:dyDescent="0.2">
      <c r="B6" s="74" t="s">
        <v>917</v>
      </c>
      <c r="C6" s="74" t="s">
        <v>918</v>
      </c>
      <c r="D6" s="77" t="s">
        <v>258</v>
      </c>
      <c r="E6" s="15">
        <v>1</v>
      </c>
      <c r="F6" s="15">
        <v>2</v>
      </c>
      <c r="G6" s="15">
        <v>3</v>
      </c>
      <c r="H6" s="15">
        <v>4</v>
      </c>
      <c r="I6" s="15">
        <v>5</v>
      </c>
      <c r="J6" s="15" t="s">
        <v>532</v>
      </c>
      <c r="K6" s="77" t="s">
        <v>1140</v>
      </c>
      <c r="L6" s="77" t="s">
        <v>1141</v>
      </c>
      <c r="M6" s="75" t="s">
        <v>1138</v>
      </c>
      <c r="N6" s="75" t="s">
        <v>1139</v>
      </c>
    </row>
    <row r="7" spans="2:14" x14ac:dyDescent="0.2">
      <c r="B7" s="44">
        <v>4335</v>
      </c>
      <c r="C7" s="45" t="s">
        <v>289</v>
      </c>
      <c r="D7" s="46">
        <v>4500</v>
      </c>
      <c r="E7" s="46">
        <v>270</v>
      </c>
      <c r="F7" s="46">
        <v>645</v>
      </c>
      <c r="G7" s="46">
        <v>1391</v>
      </c>
      <c r="H7" s="46">
        <v>1231</v>
      </c>
      <c r="I7" s="46">
        <v>621</v>
      </c>
      <c r="J7" s="46">
        <v>342</v>
      </c>
      <c r="K7" s="46">
        <v>818</v>
      </c>
      <c r="L7" s="46">
        <v>332</v>
      </c>
      <c r="M7" s="46">
        <v>345063</v>
      </c>
      <c r="N7" s="55" t="s">
        <v>823</v>
      </c>
    </row>
    <row r="8" spans="2:14" x14ac:dyDescent="0.2">
      <c r="B8" s="44">
        <v>4019</v>
      </c>
      <c r="C8" s="45" t="s">
        <v>929</v>
      </c>
      <c r="D8" s="46">
        <v>354</v>
      </c>
      <c r="E8" s="46">
        <v>12</v>
      </c>
      <c r="F8" s="46">
        <v>41</v>
      </c>
      <c r="G8" s="46">
        <v>121</v>
      </c>
      <c r="H8" s="46">
        <v>112</v>
      </c>
      <c r="I8" s="46">
        <v>52</v>
      </c>
      <c r="J8" s="46">
        <v>16</v>
      </c>
      <c r="K8" s="46">
        <v>58</v>
      </c>
      <c r="L8" s="46">
        <v>23</v>
      </c>
      <c r="M8" s="46">
        <v>41019</v>
      </c>
      <c r="N8" s="55" t="s">
        <v>907</v>
      </c>
    </row>
    <row r="9" spans="2:14" x14ac:dyDescent="0.2">
      <c r="B9" s="47">
        <v>4001</v>
      </c>
      <c r="C9" s="38" t="s">
        <v>277</v>
      </c>
      <c r="D9" s="48">
        <v>51</v>
      </c>
      <c r="E9" s="48">
        <v>4</v>
      </c>
      <c r="F9" s="48">
        <v>6</v>
      </c>
      <c r="G9" s="48">
        <v>23</v>
      </c>
      <c r="H9" s="48">
        <v>13</v>
      </c>
      <c r="I9" s="48">
        <v>4</v>
      </c>
      <c r="J9" s="48">
        <v>1</v>
      </c>
      <c r="K9" s="48">
        <v>3</v>
      </c>
      <c r="L9" s="48">
        <v>2</v>
      </c>
      <c r="M9" s="48">
        <v>12404</v>
      </c>
      <c r="N9" s="56" t="s">
        <v>851</v>
      </c>
    </row>
    <row r="10" spans="2:14" x14ac:dyDescent="0.2">
      <c r="B10" s="47">
        <v>4002</v>
      </c>
      <c r="C10" s="38" t="s">
        <v>930</v>
      </c>
      <c r="D10" s="48">
        <v>15</v>
      </c>
      <c r="E10" s="48">
        <v>0</v>
      </c>
      <c r="F10" s="48">
        <v>0</v>
      </c>
      <c r="G10" s="48">
        <v>7</v>
      </c>
      <c r="H10" s="48">
        <v>2</v>
      </c>
      <c r="I10" s="48">
        <v>5</v>
      </c>
      <c r="J10" s="48">
        <v>1</v>
      </c>
      <c r="K10" s="48">
        <v>4</v>
      </c>
      <c r="L10" s="48">
        <v>0</v>
      </c>
      <c r="M10" s="48">
        <v>805</v>
      </c>
      <c r="N10" s="56" t="s">
        <v>1387</v>
      </c>
    </row>
    <row r="11" spans="2:14" x14ac:dyDescent="0.2">
      <c r="B11" s="47">
        <v>4003</v>
      </c>
      <c r="C11" s="38" t="s">
        <v>931</v>
      </c>
      <c r="D11" s="48">
        <v>33</v>
      </c>
      <c r="E11" s="48">
        <v>1</v>
      </c>
      <c r="F11" s="48">
        <v>1</v>
      </c>
      <c r="G11" s="48">
        <v>12</v>
      </c>
      <c r="H11" s="48">
        <v>14</v>
      </c>
      <c r="I11" s="48">
        <v>5</v>
      </c>
      <c r="J11" s="48">
        <v>0</v>
      </c>
      <c r="K11" s="48">
        <v>4</v>
      </c>
      <c r="L11" s="48">
        <v>0</v>
      </c>
      <c r="M11" s="48">
        <v>3867</v>
      </c>
      <c r="N11" s="56" t="s">
        <v>885</v>
      </c>
    </row>
    <row r="12" spans="2:14" x14ac:dyDescent="0.2">
      <c r="B12" s="47">
        <v>4004</v>
      </c>
      <c r="C12" s="38" t="s">
        <v>932</v>
      </c>
      <c r="D12" s="48">
        <v>3</v>
      </c>
      <c r="E12" s="48">
        <v>0</v>
      </c>
      <c r="F12" s="48">
        <v>1</v>
      </c>
      <c r="G12" s="48">
        <v>1</v>
      </c>
      <c r="H12" s="48">
        <v>0</v>
      </c>
      <c r="I12" s="48">
        <v>1</v>
      </c>
      <c r="J12" s="48">
        <v>0</v>
      </c>
      <c r="K12" s="48">
        <v>1</v>
      </c>
      <c r="L12" s="48">
        <v>2</v>
      </c>
      <c r="M12" s="48">
        <v>388</v>
      </c>
      <c r="N12" s="56" t="s">
        <v>903</v>
      </c>
    </row>
    <row r="13" spans="2:14" x14ac:dyDescent="0.2">
      <c r="B13" s="47">
        <v>4005</v>
      </c>
      <c r="C13" s="38" t="s">
        <v>933</v>
      </c>
      <c r="D13" s="48">
        <v>20</v>
      </c>
      <c r="E13" s="48">
        <v>0</v>
      </c>
      <c r="F13" s="48">
        <v>3</v>
      </c>
      <c r="G13" s="48">
        <v>6</v>
      </c>
      <c r="H13" s="48">
        <v>4</v>
      </c>
      <c r="I13" s="48">
        <v>5</v>
      </c>
      <c r="J13" s="48">
        <v>2</v>
      </c>
      <c r="K13" s="48">
        <v>4</v>
      </c>
      <c r="L13" s="48">
        <v>1</v>
      </c>
      <c r="M13" s="48">
        <v>2081</v>
      </c>
      <c r="N13" s="56" t="s">
        <v>1388</v>
      </c>
    </row>
    <row r="14" spans="2:14" x14ac:dyDescent="0.2">
      <c r="B14" s="47">
        <v>4006</v>
      </c>
      <c r="C14" s="38" t="s">
        <v>934</v>
      </c>
      <c r="D14" s="48">
        <v>39</v>
      </c>
      <c r="E14" s="48">
        <v>0</v>
      </c>
      <c r="F14" s="48">
        <v>9</v>
      </c>
      <c r="G14" s="48">
        <v>9</v>
      </c>
      <c r="H14" s="48">
        <v>9</v>
      </c>
      <c r="I14" s="48">
        <v>11</v>
      </c>
      <c r="J14" s="48">
        <v>1</v>
      </c>
      <c r="K14" s="48">
        <v>13</v>
      </c>
      <c r="L14" s="48">
        <v>0</v>
      </c>
      <c r="M14" s="48">
        <v>3914</v>
      </c>
      <c r="N14" s="56" t="s">
        <v>852</v>
      </c>
    </row>
    <row r="15" spans="2:14" x14ac:dyDescent="0.2">
      <c r="B15" s="47">
        <v>4007</v>
      </c>
      <c r="C15" s="38" t="s">
        <v>935</v>
      </c>
      <c r="D15" s="48">
        <v>24</v>
      </c>
      <c r="E15" s="48">
        <v>0</v>
      </c>
      <c r="F15" s="48">
        <v>2</v>
      </c>
      <c r="G15" s="48">
        <v>6</v>
      </c>
      <c r="H15" s="48">
        <v>10</v>
      </c>
      <c r="I15" s="48">
        <v>3</v>
      </c>
      <c r="J15" s="48">
        <v>3</v>
      </c>
      <c r="K15" s="48">
        <v>1</v>
      </c>
      <c r="L15" s="48">
        <v>1</v>
      </c>
      <c r="M15" s="48">
        <v>833</v>
      </c>
      <c r="N15" s="56" t="s">
        <v>709</v>
      </c>
    </row>
    <row r="16" spans="2:14" x14ac:dyDescent="0.2">
      <c r="B16" s="47">
        <v>4008</v>
      </c>
      <c r="C16" s="38" t="s">
        <v>936</v>
      </c>
      <c r="D16" s="48">
        <v>29</v>
      </c>
      <c r="E16" s="48">
        <v>1</v>
      </c>
      <c r="F16" s="48">
        <v>7</v>
      </c>
      <c r="G16" s="48">
        <v>7</v>
      </c>
      <c r="H16" s="48">
        <v>11</v>
      </c>
      <c r="I16" s="48">
        <v>2</v>
      </c>
      <c r="J16" s="48">
        <v>1</v>
      </c>
      <c r="K16" s="48">
        <v>1</v>
      </c>
      <c r="L16" s="48">
        <v>15</v>
      </c>
      <c r="M16" s="48">
        <v>3351</v>
      </c>
      <c r="N16" s="56" t="s">
        <v>1146</v>
      </c>
    </row>
    <row r="17" spans="2:14" x14ac:dyDescent="0.2">
      <c r="B17" s="47">
        <v>4009</v>
      </c>
      <c r="C17" s="38" t="s">
        <v>937</v>
      </c>
      <c r="D17" s="48">
        <v>44</v>
      </c>
      <c r="E17" s="48">
        <v>1</v>
      </c>
      <c r="F17" s="48">
        <v>3</v>
      </c>
      <c r="G17" s="48">
        <v>14</v>
      </c>
      <c r="H17" s="48">
        <v>16</v>
      </c>
      <c r="I17" s="48">
        <v>7</v>
      </c>
      <c r="J17" s="48">
        <v>3</v>
      </c>
      <c r="K17" s="48">
        <v>16</v>
      </c>
      <c r="L17" s="48">
        <v>1</v>
      </c>
      <c r="M17" s="48">
        <v>1862</v>
      </c>
      <c r="N17" s="56" t="s">
        <v>1378</v>
      </c>
    </row>
    <row r="18" spans="2:14" x14ac:dyDescent="0.2">
      <c r="B18" s="47">
        <v>4010</v>
      </c>
      <c r="C18" s="38" t="s">
        <v>938</v>
      </c>
      <c r="D18" s="48">
        <v>40</v>
      </c>
      <c r="E18" s="48">
        <v>1</v>
      </c>
      <c r="F18" s="48">
        <v>6</v>
      </c>
      <c r="G18" s="48">
        <v>18</v>
      </c>
      <c r="H18" s="48">
        <v>12</v>
      </c>
      <c r="I18" s="48">
        <v>3</v>
      </c>
      <c r="J18" s="48">
        <v>0</v>
      </c>
      <c r="K18" s="48">
        <v>0</v>
      </c>
      <c r="L18" s="48">
        <v>0</v>
      </c>
      <c r="M18" s="48">
        <v>4099</v>
      </c>
      <c r="N18" s="56" t="s">
        <v>913</v>
      </c>
    </row>
    <row r="19" spans="2:14" x14ac:dyDescent="0.2">
      <c r="B19" s="47">
        <v>4012</v>
      </c>
      <c r="C19" s="38" t="s">
        <v>939</v>
      </c>
      <c r="D19" s="48">
        <v>36</v>
      </c>
      <c r="E19" s="48">
        <v>4</v>
      </c>
      <c r="F19" s="48">
        <v>2</v>
      </c>
      <c r="G19" s="48">
        <v>9</v>
      </c>
      <c r="H19" s="48">
        <v>13</v>
      </c>
      <c r="I19" s="48">
        <v>4</v>
      </c>
      <c r="J19" s="48">
        <v>4</v>
      </c>
      <c r="K19" s="48">
        <v>9</v>
      </c>
      <c r="L19" s="48">
        <v>1</v>
      </c>
      <c r="M19" s="48">
        <v>5304</v>
      </c>
      <c r="N19" s="56" t="s">
        <v>1389</v>
      </c>
    </row>
    <row r="20" spans="2:14" x14ac:dyDescent="0.2">
      <c r="B20" s="47">
        <v>4013</v>
      </c>
      <c r="C20" s="38" t="s">
        <v>940</v>
      </c>
      <c r="D20" s="48">
        <v>20</v>
      </c>
      <c r="E20" s="48">
        <v>0</v>
      </c>
      <c r="F20" s="48">
        <v>1</v>
      </c>
      <c r="G20" s="48">
        <v>9</v>
      </c>
      <c r="H20" s="48">
        <v>8</v>
      </c>
      <c r="I20" s="48">
        <v>2</v>
      </c>
      <c r="J20" s="48">
        <v>0</v>
      </c>
      <c r="K20" s="48">
        <v>2</v>
      </c>
      <c r="L20" s="48">
        <v>0</v>
      </c>
      <c r="M20" s="48">
        <v>2111</v>
      </c>
      <c r="N20" s="56" t="s">
        <v>867</v>
      </c>
    </row>
    <row r="21" spans="2:14" x14ac:dyDescent="0.2">
      <c r="B21" s="44">
        <v>4059</v>
      </c>
      <c r="C21" s="45" t="s">
        <v>941</v>
      </c>
      <c r="D21" s="46">
        <v>826</v>
      </c>
      <c r="E21" s="46">
        <v>79</v>
      </c>
      <c r="F21" s="46">
        <v>112</v>
      </c>
      <c r="G21" s="46">
        <v>242</v>
      </c>
      <c r="H21" s="46">
        <v>226</v>
      </c>
      <c r="I21" s="46">
        <v>111</v>
      </c>
      <c r="J21" s="46">
        <v>56</v>
      </c>
      <c r="K21" s="46">
        <v>157</v>
      </c>
      <c r="L21" s="46">
        <v>42</v>
      </c>
      <c r="M21" s="46">
        <v>72370</v>
      </c>
      <c r="N21" s="55" t="s">
        <v>1154</v>
      </c>
    </row>
    <row r="22" spans="2:14" x14ac:dyDescent="0.2">
      <c r="B22" s="47">
        <v>4021</v>
      </c>
      <c r="C22" s="38" t="s">
        <v>278</v>
      </c>
      <c r="D22" s="48">
        <v>120</v>
      </c>
      <c r="E22" s="48">
        <v>7</v>
      </c>
      <c r="F22" s="48">
        <v>15</v>
      </c>
      <c r="G22" s="48">
        <v>30</v>
      </c>
      <c r="H22" s="48">
        <v>46</v>
      </c>
      <c r="I22" s="48">
        <v>17</v>
      </c>
      <c r="J22" s="48">
        <v>5</v>
      </c>
      <c r="K22" s="48">
        <v>14</v>
      </c>
      <c r="L22" s="48">
        <v>2</v>
      </c>
      <c r="M22" s="48">
        <v>12713</v>
      </c>
      <c r="N22" s="56" t="s">
        <v>1151</v>
      </c>
    </row>
    <row r="23" spans="2:14" x14ac:dyDescent="0.2">
      <c r="B23" s="47">
        <v>4022</v>
      </c>
      <c r="C23" s="38" t="s">
        <v>942</v>
      </c>
      <c r="D23" s="48">
        <v>17</v>
      </c>
      <c r="E23" s="48">
        <v>0</v>
      </c>
      <c r="F23" s="48">
        <v>1</v>
      </c>
      <c r="G23" s="48">
        <v>4</v>
      </c>
      <c r="H23" s="48">
        <v>8</v>
      </c>
      <c r="I23" s="48">
        <v>3</v>
      </c>
      <c r="J23" s="48">
        <v>1</v>
      </c>
      <c r="K23" s="48">
        <v>6</v>
      </c>
      <c r="L23" s="48">
        <v>0</v>
      </c>
      <c r="M23" s="48">
        <v>784</v>
      </c>
      <c r="N23" s="56" t="s">
        <v>641</v>
      </c>
    </row>
    <row r="24" spans="2:14" x14ac:dyDescent="0.2">
      <c r="B24" s="47">
        <v>4023</v>
      </c>
      <c r="C24" s="38" t="s">
        <v>943</v>
      </c>
      <c r="D24" s="48">
        <v>17</v>
      </c>
      <c r="E24" s="48">
        <v>1</v>
      </c>
      <c r="F24" s="48">
        <v>0</v>
      </c>
      <c r="G24" s="48">
        <v>8</v>
      </c>
      <c r="H24" s="48">
        <v>1</v>
      </c>
      <c r="I24" s="48">
        <v>2</v>
      </c>
      <c r="J24" s="48">
        <v>5</v>
      </c>
      <c r="K24" s="48">
        <v>10</v>
      </c>
      <c r="L24" s="48">
        <v>2</v>
      </c>
      <c r="M24" s="48">
        <v>1367</v>
      </c>
      <c r="N24" s="56" t="s">
        <v>725</v>
      </c>
    </row>
    <row r="25" spans="2:14" x14ac:dyDescent="0.2">
      <c r="B25" s="47">
        <v>4024</v>
      </c>
      <c r="C25" s="38" t="s">
        <v>944</v>
      </c>
      <c r="D25" s="48">
        <v>3</v>
      </c>
      <c r="E25" s="48">
        <v>0</v>
      </c>
      <c r="F25" s="48">
        <v>0</v>
      </c>
      <c r="G25" s="48">
        <v>0</v>
      </c>
      <c r="H25" s="48">
        <v>2</v>
      </c>
      <c r="I25" s="48">
        <v>0</v>
      </c>
      <c r="J25" s="48">
        <v>1</v>
      </c>
      <c r="K25" s="48">
        <v>1</v>
      </c>
      <c r="L25" s="48">
        <v>0</v>
      </c>
      <c r="M25" s="48">
        <v>1376</v>
      </c>
      <c r="N25" s="56" t="s">
        <v>803</v>
      </c>
    </row>
    <row r="26" spans="2:14" x14ac:dyDescent="0.2">
      <c r="B26" s="47">
        <v>4049</v>
      </c>
      <c r="C26" s="38" t="s">
        <v>945</v>
      </c>
      <c r="D26" s="48">
        <v>23</v>
      </c>
      <c r="E26" s="48">
        <v>0</v>
      </c>
      <c r="F26" s="48">
        <v>1</v>
      </c>
      <c r="G26" s="48">
        <v>14</v>
      </c>
      <c r="H26" s="48">
        <v>5</v>
      </c>
      <c r="I26" s="48">
        <v>2</v>
      </c>
      <c r="J26" s="48">
        <v>1</v>
      </c>
      <c r="K26" s="48">
        <v>3</v>
      </c>
      <c r="L26" s="48">
        <v>0</v>
      </c>
      <c r="M26" s="48">
        <v>2222</v>
      </c>
      <c r="N26" s="56" t="s">
        <v>772</v>
      </c>
    </row>
    <row r="27" spans="2:14" x14ac:dyDescent="0.2">
      <c r="B27" s="47">
        <v>4026</v>
      </c>
      <c r="C27" s="38" t="s">
        <v>946</v>
      </c>
      <c r="D27" s="48">
        <v>10</v>
      </c>
      <c r="E27" s="48">
        <v>2</v>
      </c>
      <c r="F27" s="48">
        <v>3</v>
      </c>
      <c r="G27" s="48">
        <v>1</v>
      </c>
      <c r="H27" s="48">
        <v>2</v>
      </c>
      <c r="I27" s="48">
        <v>2</v>
      </c>
      <c r="J27" s="48">
        <v>0</v>
      </c>
      <c r="K27" s="48">
        <v>0</v>
      </c>
      <c r="L27" s="48">
        <v>0</v>
      </c>
      <c r="M27" s="48">
        <v>1865</v>
      </c>
      <c r="N27" s="56" t="s">
        <v>1390</v>
      </c>
    </row>
    <row r="28" spans="2:14" x14ac:dyDescent="0.2">
      <c r="B28" s="47">
        <v>4027</v>
      </c>
      <c r="C28" s="38" t="s">
        <v>947</v>
      </c>
      <c r="D28" s="48">
        <v>60</v>
      </c>
      <c r="E28" s="48">
        <v>2</v>
      </c>
      <c r="F28" s="48">
        <v>8</v>
      </c>
      <c r="G28" s="48">
        <v>11</v>
      </c>
      <c r="H28" s="48">
        <v>21</v>
      </c>
      <c r="I28" s="48">
        <v>13</v>
      </c>
      <c r="J28" s="48">
        <v>5</v>
      </c>
      <c r="K28" s="48">
        <v>15</v>
      </c>
      <c r="L28" s="48">
        <v>20</v>
      </c>
      <c r="M28" s="48">
        <v>2870</v>
      </c>
      <c r="N28" s="56" t="s">
        <v>648</v>
      </c>
    </row>
    <row r="29" spans="2:14" x14ac:dyDescent="0.2">
      <c r="B29" s="47">
        <v>4028</v>
      </c>
      <c r="C29" s="38" t="s">
        <v>948</v>
      </c>
      <c r="D29" s="48">
        <v>3</v>
      </c>
      <c r="E29" s="48">
        <v>0</v>
      </c>
      <c r="F29" s="48">
        <v>0</v>
      </c>
      <c r="G29" s="48">
        <v>1</v>
      </c>
      <c r="H29" s="48">
        <v>1</v>
      </c>
      <c r="I29" s="48">
        <v>0</v>
      </c>
      <c r="J29" s="48">
        <v>1</v>
      </c>
      <c r="K29" s="48">
        <v>1</v>
      </c>
      <c r="L29" s="48">
        <v>0</v>
      </c>
      <c r="M29" s="48">
        <v>475</v>
      </c>
      <c r="N29" s="56" t="s">
        <v>724</v>
      </c>
    </row>
    <row r="30" spans="2:14" x14ac:dyDescent="0.2">
      <c r="B30" s="47">
        <v>4029</v>
      </c>
      <c r="C30" s="38" t="s">
        <v>949</v>
      </c>
      <c r="D30" s="48">
        <v>27</v>
      </c>
      <c r="E30" s="48">
        <v>4</v>
      </c>
      <c r="F30" s="48">
        <v>4</v>
      </c>
      <c r="G30" s="48">
        <v>3</v>
      </c>
      <c r="H30" s="48">
        <v>8</v>
      </c>
      <c r="I30" s="48">
        <v>3</v>
      </c>
      <c r="J30" s="48">
        <v>5</v>
      </c>
      <c r="K30" s="48">
        <v>7</v>
      </c>
      <c r="L30" s="48">
        <v>2</v>
      </c>
      <c r="M30" s="48">
        <v>2759</v>
      </c>
      <c r="N30" s="56" t="s">
        <v>913</v>
      </c>
    </row>
    <row r="31" spans="2:14" x14ac:dyDescent="0.2">
      <c r="B31" s="47">
        <v>4030</v>
      </c>
      <c r="C31" s="38" t="s">
        <v>950</v>
      </c>
      <c r="D31" s="48">
        <v>7</v>
      </c>
      <c r="E31" s="48">
        <v>0</v>
      </c>
      <c r="F31" s="48">
        <v>1</v>
      </c>
      <c r="G31" s="48">
        <v>0</v>
      </c>
      <c r="H31" s="48">
        <v>1</v>
      </c>
      <c r="I31" s="48">
        <v>3</v>
      </c>
      <c r="J31" s="48">
        <v>2</v>
      </c>
      <c r="K31" s="48">
        <v>4</v>
      </c>
      <c r="L31" s="48">
        <v>0</v>
      </c>
      <c r="M31" s="48">
        <v>970</v>
      </c>
      <c r="N31" s="56" t="s">
        <v>898</v>
      </c>
    </row>
    <row r="32" spans="2:14" x14ac:dyDescent="0.2">
      <c r="B32" s="47">
        <v>4031</v>
      </c>
      <c r="C32" s="38" t="s">
        <v>951</v>
      </c>
      <c r="D32" s="48">
        <v>36</v>
      </c>
      <c r="E32" s="48">
        <v>4</v>
      </c>
      <c r="F32" s="48">
        <v>7</v>
      </c>
      <c r="G32" s="48">
        <v>6</v>
      </c>
      <c r="H32" s="48">
        <v>10</v>
      </c>
      <c r="I32" s="48">
        <v>5</v>
      </c>
      <c r="J32" s="48">
        <v>4</v>
      </c>
      <c r="K32" s="48">
        <v>6</v>
      </c>
      <c r="L32" s="48">
        <v>0</v>
      </c>
      <c r="M32" s="48">
        <v>860</v>
      </c>
      <c r="N32" s="56" t="s">
        <v>1391</v>
      </c>
    </row>
    <row r="33" spans="2:14" x14ac:dyDescent="0.2">
      <c r="B33" s="47">
        <v>4032</v>
      </c>
      <c r="C33" s="38" t="s">
        <v>952</v>
      </c>
      <c r="D33" s="48">
        <v>3</v>
      </c>
      <c r="E33" s="48">
        <v>0</v>
      </c>
      <c r="F33" s="48">
        <v>1</v>
      </c>
      <c r="G33" s="48">
        <v>2</v>
      </c>
      <c r="H33" s="48">
        <v>0</v>
      </c>
      <c r="I33" s="48">
        <v>0</v>
      </c>
      <c r="J33" s="48">
        <v>0</v>
      </c>
      <c r="K33" s="48">
        <v>0</v>
      </c>
      <c r="L33" s="48">
        <v>0</v>
      </c>
      <c r="M33" s="48">
        <v>945</v>
      </c>
      <c r="N33" s="56" t="s">
        <v>887</v>
      </c>
    </row>
    <row r="34" spans="2:14" x14ac:dyDescent="0.2">
      <c r="B34" s="47">
        <v>4033</v>
      </c>
      <c r="C34" s="38" t="s">
        <v>953</v>
      </c>
      <c r="D34" s="48">
        <v>17</v>
      </c>
      <c r="E34" s="48">
        <v>1</v>
      </c>
      <c r="F34" s="48">
        <v>0</v>
      </c>
      <c r="G34" s="48">
        <v>0</v>
      </c>
      <c r="H34" s="48">
        <v>5</v>
      </c>
      <c r="I34" s="48">
        <v>7</v>
      </c>
      <c r="J34" s="48">
        <v>4</v>
      </c>
      <c r="K34" s="48">
        <v>7</v>
      </c>
      <c r="L34" s="48">
        <v>1</v>
      </c>
      <c r="M34" s="48">
        <v>2842</v>
      </c>
      <c r="N34" s="56" t="s">
        <v>894</v>
      </c>
    </row>
    <row r="35" spans="2:14" x14ac:dyDescent="0.2">
      <c r="B35" s="47">
        <v>4034</v>
      </c>
      <c r="C35" s="38" t="s">
        <v>954</v>
      </c>
      <c r="D35" s="48">
        <v>171</v>
      </c>
      <c r="E35" s="48">
        <v>28</v>
      </c>
      <c r="F35" s="48">
        <v>26</v>
      </c>
      <c r="G35" s="48">
        <v>66</v>
      </c>
      <c r="H35" s="48">
        <v>33</v>
      </c>
      <c r="I35" s="48">
        <v>11</v>
      </c>
      <c r="J35" s="48">
        <v>7</v>
      </c>
      <c r="K35" s="48">
        <v>12</v>
      </c>
      <c r="L35" s="48">
        <v>3</v>
      </c>
      <c r="M35" s="48">
        <v>4236</v>
      </c>
      <c r="N35" s="56" t="s">
        <v>1392</v>
      </c>
    </row>
    <row r="36" spans="2:14" x14ac:dyDescent="0.2">
      <c r="B36" s="47">
        <v>4035</v>
      </c>
      <c r="C36" s="38" t="s">
        <v>955</v>
      </c>
      <c r="D36" s="48">
        <v>41</v>
      </c>
      <c r="E36" s="48">
        <v>2</v>
      </c>
      <c r="F36" s="48">
        <v>3</v>
      </c>
      <c r="G36" s="48">
        <v>12</v>
      </c>
      <c r="H36" s="48">
        <v>17</v>
      </c>
      <c r="I36" s="48">
        <v>5</v>
      </c>
      <c r="J36" s="48">
        <v>2</v>
      </c>
      <c r="K36" s="48">
        <v>9</v>
      </c>
      <c r="L36" s="48">
        <v>3</v>
      </c>
      <c r="M36" s="48">
        <v>2201</v>
      </c>
      <c r="N36" s="56" t="s">
        <v>1387</v>
      </c>
    </row>
    <row r="37" spans="2:14" x14ac:dyDescent="0.2">
      <c r="B37" s="47">
        <v>4037</v>
      </c>
      <c r="C37" s="38" t="s">
        <v>956</v>
      </c>
      <c r="D37" s="48">
        <v>46</v>
      </c>
      <c r="E37" s="48">
        <v>6</v>
      </c>
      <c r="F37" s="48">
        <v>9</v>
      </c>
      <c r="G37" s="48">
        <v>10</v>
      </c>
      <c r="H37" s="48">
        <v>16</v>
      </c>
      <c r="I37" s="48">
        <v>4</v>
      </c>
      <c r="J37" s="48">
        <v>1</v>
      </c>
      <c r="K37" s="48">
        <v>0</v>
      </c>
      <c r="L37" s="48">
        <v>0</v>
      </c>
      <c r="M37" s="48">
        <v>1994</v>
      </c>
      <c r="N37" s="56" t="s">
        <v>774</v>
      </c>
    </row>
    <row r="38" spans="2:14" x14ac:dyDescent="0.2">
      <c r="B38" s="47">
        <v>4038</v>
      </c>
      <c r="C38" s="38" t="s">
        <v>957</v>
      </c>
      <c r="D38" s="48">
        <v>56</v>
      </c>
      <c r="E38" s="48">
        <v>3</v>
      </c>
      <c r="F38" s="48">
        <v>7</v>
      </c>
      <c r="G38" s="48">
        <v>22</v>
      </c>
      <c r="H38" s="48">
        <v>12</v>
      </c>
      <c r="I38" s="48">
        <v>10</v>
      </c>
      <c r="J38" s="48">
        <v>2</v>
      </c>
      <c r="K38" s="48">
        <v>20</v>
      </c>
      <c r="L38" s="48">
        <v>4</v>
      </c>
      <c r="M38" s="48">
        <v>4184</v>
      </c>
      <c r="N38" s="56" t="s">
        <v>883</v>
      </c>
    </row>
    <row r="39" spans="2:14" x14ac:dyDescent="0.2">
      <c r="B39" s="47">
        <v>4039</v>
      </c>
      <c r="C39" s="38" t="s">
        <v>958</v>
      </c>
      <c r="D39" s="48">
        <v>6</v>
      </c>
      <c r="E39" s="48">
        <v>0</v>
      </c>
      <c r="F39" s="48">
        <v>0</v>
      </c>
      <c r="G39" s="48">
        <v>2</v>
      </c>
      <c r="H39" s="48">
        <v>1</v>
      </c>
      <c r="I39" s="48">
        <v>2</v>
      </c>
      <c r="J39" s="48">
        <v>1</v>
      </c>
      <c r="K39" s="48">
        <v>3</v>
      </c>
      <c r="L39" s="48">
        <v>0</v>
      </c>
      <c r="M39" s="48">
        <v>929</v>
      </c>
      <c r="N39" s="56" t="s">
        <v>712</v>
      </c>
    </row>
    <row r="40" spans="2:14" x14ac:dyDescent="0.2">
      <c r="B40" s="47">
        <v>4040</v>
      </c>
      <c r="C40" s="38" t="s">
        <v>959</v>
      </c>
      <c r="D40" s="48">
        <v>17</v>
      </c>
      <c r="E40" s="48">
        <v>3</v>
      </c>
      <c r="F40" s="48">
        <v>6</v>
      </c>
      <c r="G40" s="48">
        <v>3</v>
      </c>
      <c r="H40" s="48">
        <v>3</v>
      </c>
      <c r="I40" s="48">
        <v>2</v>
      </c>
      <c r="J40" s="48">
        <v>0</v>
      </c>
      <c r="K40" s="48">
        <v>0</v>
      </c>
      <c r="L40" s="48">
        <v>0</v>
      </c>
      <c r="M40" s="48">
        <v>5352</v>
      </c>
      <c r="N40" s="56" t="s">
        <v>887</v>
      </c>
    </row>
    <row r="41" spans="2:14" x14ac:dyDescent="0.2">
      <c r="B41" s="47">
        <v>4041</v>
      </c>
      <c r="C41" s="38" t="s">
        <v>960</v>
      </c>
      <c r="D41" s="48">
        <v>2</v>
      </c>
      <c r="E41" s="48">
        <v>0</v>
      </c>
      <c r="F41" s="48">
        <v>0</v>
      </c>
      <c r="G41" s="48">
        <v>1</v>
      </c>
      <c r="H41" s="48">
        <v>0</v>
      </c>
      <c r="I41" s="48">
        <v>1</v>
      </c>
      <c r="J41" s="48">
        <v>0</v>
      </c>
      <c r="K41" s="48">
        <v>1</v>
      </c>
      <c r="L41" s="48">
        <v>0</v>
      </c>
      <c r="M41" s="48">
        <v>1088</v>
      </c>
      <c r="N41" s="56" t="s">
        <v>1393</v>
      </c>
    </row>
    <row r="42" spans="2:14" x14ac:dyDescent="0.2">
      <c r="B42" s="47">
        <v>4044</v>
      </c>
      <c r="C42" s="38" t="s">
        <v>962</v>
      </c>
      <c r="D42" s="48">
        <v>43</v>
      </c>
      <c r="E42" s="48">
        <v>2</v>
      </c>
      <c r="F42" s="48">
        <v>9</v>
      </c>
      <c r="G42" s="48">
        <v>14</v>
      </c>
      <c r="H42" s="48">
        <v>11</v>
      </c>
      <c r="I42" s="48">
        <v>5</v>
      </c>
      <c r="J42" s="48">
        <v>2</v>
      </c>
      <c r="K42" s="48">
        <v>14</v>
      </c>
      <c r="L42" s="48">
        <v>0</v>
      </c>
      <c r="M42" s="48">
        <v>3480</v>
      </c>
      <c r="N42" s="56" t="s">
        <v>725</v>
      </c>
    </row>
    <row r="43" spans="2:14" x14ac:dyDescent="0.2">
      <c r="B43" s="47">
        <v>4045</v>
      </c>
      <c r="C43" s="38" t="s">
        <v>963</v>
      </c>
      <c r="D43" s="48">
        <v>25</v>
      </c>
      <c r="E43" s="48">
        <v>6</v>
      </c>
      <c r="F43" s="48">
        <v>3</v>
      </c>
      <c r="G43" s="48">
        <v>12</v>
      </c>
      <c r="H43" s="48">
        <v>4</v>
      </c>
      <c r="I43" s="48">
        <v>0</v>
      </c>
      <c r="J43" s="48">
        <v>0</v>
      </c>
      <c r="K43" s="48">
        <v>4</v>
      </c>
      <c r="L43" s="48">
        <v>0</v>
      </c>
      <c r="M43" s="48">
        <v>10757</v>
      </c>
      <c r="N43" s="56" t="s">
        <v>767</v>
      </c>
    </row>
    <row r="44" spans="2:14" x14ac:dyDescent="0.2">
      <c r="B44" s="47">
        <v>4046</v>
      </c>
      <c r="C44" s="38" t="s">
        <v>964</v>
      </c>
      <c r="D44" s="48">
        <v>4</v>
      </c>
      <c r="E44" s="48">
        <v>0</v>
      </c>
      <c r="F44" s="48">
        <v>0</v>
      </c>
      <c r="G44" s="48">
        <v>1</v>
      </c>
      <c r="H44" s="48">
        <v>1</v>
      </c>
      <c r="I44" s="48">
        <v>0</v>
      </c>
      <c r="J44" s="48">
        <v>2</v>
      </c>
      <c r="K44" s="48">
        <v>3</v>
      </c>
      <c r="L44" s="48">
        <v>0</v>
      </c>
      <c r="M44" s="48">
        <v>810</v>
      </c>
      <c r="N44" s="56" t="s">
        <v>891</v>
      </c>
    </row>
    <row r="45" spans="2:14" x14ac:dyDescent="0.2">
      <c r="B45" s="47">
        <v>4047</v>
      </c>
      <c r="C45" s="38" t="s">
        <v>965</v>
      </c>
      <c r="D45" s="48">
        <v>62</v>
      </c>
      <c r="E45" s="48">
        <v>8</v>
      </c>
      <c r="F45" s="48">
        <v>8</v>
      </c>
      <c r="G45" s="48">
        <v>15</v>
      </c>
      <c r="H45" s="48">
        <v>16</v>
      </c>
      <c r="I45" s="48">
        <v>11</v>
      </c>
      <c r="J45" s="48">
        <v>4</v>
      </c>
      <c r="K45" s="48">
        <v>14</v>
      </c>
      <c r="L45" s="48">
        <v>3</v>
      </c>
      <c r="M45" s="48">
        <v>2268</v>
      </c>
      <c r="N45" s="56" t="s">
        <v>1394</v>
      </c>
    </row>
    <row r="46" spans="2:14" x14ac:dyDescent="0.2">
      <c r="B46" s="47">
        <v>4048</v>
      </c>
      <c r="C46" s="38" t="s">
        <v>966</v>
      </c>
      <c r="D46" s="48">
        <v>10</v>
      </c>
      <c r="E46" s="48">
        <v>0</v>
      </c>
      <c r="F46" s="48">
        <v>0</v>
      </c>
      <c r="G46" s="48">
        <v>4</v>
      </c>
      <c r="H46" s="48">
        <v>2</v>
      </c>
      <c r="I46" s="48">
        <v>3</v>
      </c>
      <c r="J46" s="48">
        <v>1</v>
      </c>
      <c r="K46" s="48">
        <v>3</v>
      </c>
      <c r="L46" s="48">
        <v>2</v>
      </c>
      <c r="M46" s="48">
        <v>3023</v>
      </c>
      <c r="N46" s="56" t="s">
        <v>889</v>
      </c>
    </row>
    <row r="47" spans="2:14" x14ac:dyDescent="0.2">
      <c r="B47" s="44">
        <v>4089</v>
      </c>
      <c r="C47" s="45" t="s">
        <v>967</v>
      </c>
      <c r="D47" s="46">
        <v>406</v>
      </c>
      <c r="E47" s="46">
        <v>20</v>
      </c>
      <c r="F47" s="46">
        <v>61</v>
      </c>
      <c r="G47" s="46">
        <v>113</v>
      </c>
      <c r="H47" s="46">
        <v>100</v>
      </c>
      <c r="I47" s="46">
        <v>64</v>
      </c>
      <c r="J47" s="46">
        <v>48</v>
      </c>
      <c r="K47" s="46">
        <v>96</v>
      </c>
      <c r="L47" s="46">
        <v>57</v>
      </c>
      <c r="M47" s="46">
        <v>38143</v>
      </c>
      <c r="N47" s="55" t="s">
        <v>878</v>
      </c>
    </row>
    <row r="48" spans="2:14" x14ac:dyDescent="0.2">
      <c r="B48" s="47">
        <v>4061</v>
      </c>
      <c r="C48" s="38" t="s">
        <v>968</v>
      </c>
      <c r="D48" s="48">
        <v>21</v>
      </c>
      <c r="E48" s="48">
        <v>4</v>
      </c>
      <c r="F48" s="48">
        <v>3</v>
      </c>
      <c r="G48" s="48">
        <v>1</v>
      </c>
      <c r="H48" s="48">
        <v>5</v>
      </c>
      <c r="I48" s="48">
        <v>5</v>
      </c>
      <c r="J48" s="48">
        <v>3</v>
      </c>
      <c r="K48" s="48">
        <v>6</v>
      </c>
      <c r="L48" s="48">
        <v>0</v>
      </c>
      <c r="M48" s="48">
        <v>816</v>
      </c>
      <c r="N48" s="56" t="s">
        <v>789</v>
      </c>
    </row>
    <row r="49" spans="2:14" x14ac:dyDescent="0.2">
      <c r="B49" s="47">
        <v>4062</v>
      </c>
      <c r="C49" s="38" t="s">
        <v>969</v>
      </c>
      <c r="D49" s="48">
        <v>13</v>
      </c>
      <c r="E49" s="48">
        <v>0</v>
      </c>
      <c r="F49" s="48">
        <v>2</v>
      </c>
      <c r="G49" s="48">
        <v>3</v>
      </c>
      <c r="H49" s="48">
        <v>4</v>
      </c>
      <c r="I49" s="48">
        <v>3</v>
      </c>
      <c r="J49" s="48">
        <v>1</v>
      </c>
      <c r="K49" s="48">
        <v>0</v>
      </c>
      <c r="L49" s="48">
        <v>0</v>
      </c>
      <c r="M49" s="48">
        <v>2293</v>
      </c>
      <c r="N49" s="56" t="s">
        <v>868</v>
      </c>
    </row>
    <row r="50" spans="2:14" x14ac:dyDescent="0.2">
      <c r="B50" s="47">
        <v>4063</v>
      </c>
      <c r="C50" s="38" t="s">
        <v>970</v>
      </c>
      <c r="D50" s="48">
        <v>29</v>
      </c>
      <c r="E50" s="48">
        <v>7</v>
      </c>
      <c r="F50" s="48">
        <v>6</v>
      </c>
      <c r="G50" s="48">
        <v>5</v>
      </c>
      <c r="H50" s="48">
        <v>5</v>
      </c>
      <c r="I50" s="48">
        <v>4</v>
      </c>
      <c r="J50" s="48">
        <v>2</v>
      </c>
      <c r="K50" s="48">
        <v>4</v>
      </c>
      <c r="L50" s="48">
        <v>2</v>
      </c>
      <c r="M50" s="48">
        <v>4394</v>
      </c>
      <c r="N50" s="56" t="s">
        <v>715</v>
      </c>
    </row>
    <row r="51" spans="2:14" x14ac:dyDescent="0.2">
      <c r="B51" s="47">
        <v>4064</v>
      </c>
      <c r="C51" s="38" t="s">
        <v>971</v>
      </c>
      <c r="D51" s="48">
        <v>10</v>
      </c>
      <c r="E51" s="48">
        <v>0</v>
      </c>
      <c r="F51" s="48">
        <v>1</v>
      </c>
      <c r="G51" s="48">
        <v>3</v>
      </c>
      <c r="H51" s="48">
        <v>2</v>
      </c>
      <c r="I51" s="48">
        <v>2</v>
      </c>
      <c r="J51" s="48">
        <v>2</v>
      </c>
      <c r="K51" s="48">
        <v>5</v>
      </c>
      <c r="L51" s="48">
        <v>0</v>
      </c>
      <c r="M51" s="48">
        <v>487</v>
      </c>
      <c r="N51" s="56" t="s">
        <v>1395</v>
      </c>
    </row>
    <row r="52" spans="2:14" x14ac:dyDescent="0.2">
      <c r="B52" s="47">
        <v>4065</v>
      </c>
      <c r="C52" s="38" t="s">
        <v>972</v>
      </c>
      <c r="D52" s="48">
        <v>18</v>
      </c>
      <c r="E52" s="48">
        <v>0</v>
      </c>
      <c r="F52" s="48">
        <v>1</v>
      </c>
      <c r="G52" s="48">
        <v>1</v>
      </c>
      <c r="H52" s="48">
        <v>3</v>
      </c>
      <c r="I52" s="48">
        <v>6</v>
      </c>
      <c r="J52" s="48">
        <v>7</v>
      </c>
      <c r="K52" s="48">
        <v>15</v>
      </c>
      <c r="L52" s="48">
        <v>0</v>
      </c>
      <c r="M52" s="48">
        <v>1886</v>
      </c>
      <c r="N52" s="56" t="s">
        <v>867</v>
      </c>
    </row>
    <row r="53" spans="2:14" x14ac:dyDescent="0.2">
      <c r="B53" s="47">
        <v>4066</v>
      </c>
      <c r="C53" s="38" t="s">
        <v>973</v>
      </c>
      <c r="D53" s="48">
        <v>9</v>
      </c>
      <c r="E53" s="48">
        <v>0</v>
      </c>
      <c r="F53" s="48">
        <v>0</v>
      </c>
      <c r="G53" s="48">
        <v>0</v>
      </c>
      <c r="H53" s="48">
        <v>2</v>
      </c>
      <c r="I53" s="48">
        <v>4</v>
      </c>
      <c r="J53" s="48">
        <v>3</v>
      </c>
      <c r="K53" s="48">
        <v>3</v>
      </c>
      <c r="L53" s="48">
        <v>0</v>
      </c>
      <c r="M53" s="48">
        <v>457</v>
      </c>
      <c r="N53" s="56" t="s">
        <v>1148</v>
      </c>
    </row>
    <row r="54" spans="2:14" x14ac:dyDescent="0.2">
      <c r="B54" s="47">
        <v>4067</v>
      </c>
      <c r="C54" s="49" t="s">
        <v>974</v>
      </c>
      <c r="D54" s="48">
        <v>0</v>
      </c>
      <c r="E54" s="48">
        <v>0</v>
      </c>
      <c r="F54" s="48">
        <v>0</v>
      </c>
      <c r="G54" s="48">
        <v>0</v>
      </c>
      <c r="H54" s="48">
        <v>0</v>
      </c>
      <c r="I54" s="48">
        <v>0</v>
      </c>
      <c r="J54" s="48">
        <v>0</v>
      </c>
      <c r="K54" s="48">
        <v>0</v>
      </c>
      <c r="L54" s="48">
        <v>0</v>
      </c>
      <c r="M54" s="48">
        <v>761</v>
      </c>
      <c r="N54" s="56" t="s">
        <v>1145</v>
      </c>
    </row>
    <row r="55" spans="2:14" x14ac:dyDescent="0.2">
      <c r="B55" s="47">
        <v>4068</v>
      </c>
      <c r="C55" s="38" t="s">
        <v>975</v>
      </c>
      <c r="D55" s="48">
        <v>7</v>
      </c>
      <c r="E55" s="48">
        <v>0</v>
      </c>
      <c r="F55" s="48">
        <v>2</v>
      </c>
      <c r="G55" s="48">
        <v>2</v>
      </c>
      <c r="H55" s="48">
        <v>1</v>
      </c>
      <c r="I55" s="48">
        <v>1</v>
      </c>
      <c r="J55" s="48">
        <v>1</v>
      </c>
      <c r="K55" s="48">
        <v>4</v>
      </c>
      <c r="L55" s="48">
        <v>0</v>
      </c>
      <c r="M55" s="48">
        <v>1180</v>
      </c>
      <c r="N55" s="56" t="s">
        <v>798</v>
      </c>
    </row>
    <row r="56" spans="2:14" x14ac:dyDescent="0.2">
      <c r="B56" s="47">
        <v>4084</v>
      </c>
      <c r="C56" s="38" t="s">
        <v>976</v>
      </c>
      <c r="D56" s="48">
        <v>4</v>
      </c>
      <c r="E56" s="48">
        <v>0</v>
      </c>
      <c r="F56" s="48">
        <v>0</v>
      </c>
      <c r="G56" s="48">
        <v>0</v>
      </c>
      <c r="H56" s="48">
        <v>0</v>
      </c>
      <c r="I56" s="48">
        <v>2</v>
      </c>
      <c r="J56" s="48">
        <v>2</v>
      </c>
      <c r="K56" s="48">
        <v>2</v>
      </c>
      <c r="L56" s="48">
        <v>1</v>
      </c>
      <c r="M56" s="48">
        <v>301</v>
      </c>
      <c r="N56" s="56" t="s">
        <v>1396</v>
      </c>
    </row>
    <row r="57" spans="2:14" x14ac:dyDescent="0.2">
      <c r="B57" s="47">
        <v>4071</v>
      </c>
      <c r="C57" s="38" t="s">
        <v>977</v>
      </c>
      <c r="D57" s="48">
        <v>7</v>
      </c>
      <c r="E57" s="48">
        <v>0</v>
      </c>
      <c r="F57" s="48">
        <v>0</v>
      </c>
      <c r="G57" s="48">
        <v>3</v>
      </c>
      <c r="H57" s="48">
        <v>1</v>
      </c>
      <c r="I57" s="48">
        <v>1</v>
      </c>
      <c r="J57" s="48">
        <v>2</v>
      </c>
      <c r="K57" s="48">
        <v>2</v>
      </c>
      <c r="L57" s="48">
        <v>0</v>
      </c>
      <c r="M57" s="48">
        <v>1009</v>
      </c>
      <c r="N57" s="56" t="s">
        <v>825</v>
      </c>
    </row>
    <row r="58" spans="2:14" x14ac:dyDescent="0.2">
      <c r="B58" s="47">
        <v>4072</v>
      </c>
      <c r="C58" s="38" t="s">
        <v>978</v>
      </c>
      <c r="D58" s="48">
        <v>8</v>
      </c>
      <c r="E58" s="48">
        <v>0</v>
      </c>
      <c r="F58" s="48">
        <v>0</v>
      </c>
      <c r="G58" s="48">
        <v>4</v>
      </c>
      <c r="H58" s="48">
        <v>2</v>
      </c>
      <c r="I58" s="48">
        <v>1</v>
      </c>
      <c r="J58" s="48">
        <v>1</v>
      </c>
      <c r="K58" s="48">
        <v>3</v>
      </c>
      <c r="L58" s="48">
        <v>0</v>
      </c>
      <c r="M58" s="48">
        <v>1373</v>
      </c>
      <c r="N58" s="56" t="s">
        <v>760</v>
      </c>
    </row>
    <row r="59" spans="2:14" x14ac:dyDescent="0.2">
      <c r="B59" s="47">
        <v>4073</v>
      </c>
      <c r="C59" s="38" t="s">
        <v>979</v>
      </c>
      <c r="D59" s="48">
        <v>5</v>
      </c>
      <c r="E59" s="48">
        <v>0</v>
      </c>
      <c r="F59" s="48">
        <v>0</v>
      </c>
      <c r="G59" s="48">
        <v>2</v>
      </c>
      <c r="H59" s="48">
        <v>1</v>
      </c>
      <c r="I59" s="48">
        <v>0</v>
      </c>
      <c r="J59" s="48">
        <v>2</v>
      </c>
      <c r="K59" s="48">
        <v>2</v>
      </c>
      <c r="L59" s="48">
        <v>0</v>
      </c>
      <c r="M59" s="48">
        <v>1039</v>
      </c>
      <c r="N59" s="56" t="s">
        <v>865</v>
      </c>
    </row>
    <row r="60" spans="2:14" x14ac:dyDescent="0.2">
      <c r="B60" s="47">
        <v>4074</v>
      </c>
      <c r="C60" s="38" t="s">
        <v>980</v>
      </c>
      <c r="D60" s="48">
        <v>8</v>
      </c>
      <c r="E60" s="48">
        <v>0</v>
      </c>
      <c r="F60" s="48">
        <v>0</v>
      </c>
      <c r="G60" s="48">
        <v>2</v>
      </c>
      <c r="H60" s="48">
        <v>4</v>
      </c>
      <c r="I60" s="48">
        <v>1</v>
      </c>
      <c r="J60" s="48">
        <v>1</v>
      </c>
      <c r="K60" s="48">
        <v>2</v>
      </c>
      <c r="L60" s="48">
        <v>2</v>
      </c>
      <c r="M60" s="48">
        <v>1238</v>
      </c>
      <c r="N60" s="56" t="s">
        <v>712</v>
      </c>
    </row>
    <row r="61" spans="2:14" x14ac:dyDescent="0.2">
      <c r="B61" s="47">
        <v>4075</v>
      </c>
      <c r="C61" s="49" t="s">
        <v>981</v>
      </c>
      <c r="D61" s="48">
        <v>9</v>
      </c>
      <c r="E61" s="48">
        <v>0</v>
      </c>
      <c r="F61" s="48">
        <v>2</v>
      </c>
      <c r="G61" s="48">
        <v>2</v>
      </c>
      <c r="H61" s="48">
        <v>4</v>
      </c>
      <c r="I61" s="48">
        <v>1</v>
      </c>
      <c r="J61" s="48">
        <v>0</v>
      </c>
      <c r="K61" s="48">
        <v>1</v>
      </c>
      <c r="L61" s="48">
        <v>0</v>
      </c>
      <c r="M61" s="48">
        <v>2100</v>
      </c>
      <c r="N61" s="56" t="s">
        <v>723</v>
      </c>
    </row>
    <row r="62" spans="2:14" x14ac:dyDescent="0.2">
      <c r="B62" s="47">
        <v>4076</v>
      </c>
      <c r="C62" s="38" t="s">
        <v>982</v>
      </c>
      <c r="D62" s="48">
        <v>11</v>
      </c>
      <c r="E62" s="48">
        <v>0</v>
      </c>
      <c r="F62" s="48">
        <v>1</v>
      </c>
      <c r="G62" s="48">
        <v>3</v>
      </c>
      <c r="H62" s="48">
        <v>2</v>
      </c>
      <c r="I62" s="48">
        <v>2</v>
      </c>
      <c r="J62" s="48">
        <v>3</v>
      </c>
      <c r="K62" s="48">
        <v>4</v>
      </c>
      <c r="L62" s="48">
        <v>0</v>
      </c>
      <c r="M62" s="48">
        <v>1431</v>
      </c>
      <c r="N62" s="56" t="s">
        <v>903</v>
      </c>
    </row>
    <row r="63" spans="2:14" x14ac:dyDescent="0.2">
      <c r="B63" s="47">
        <v>4077</v>
      </c>
      <c r="C63" s="38" t="s">
        <v>983</v>
      </c>
      <c r="D63" s="48">
        <v>1</v>
      </c>
      <c r="E63" s="48">
        <v>0</v>
      </c>
      <c r="F63" s="48">
        <v>0</v>
      </c>
      <c r="G63" s="48">
        <v>0</v>
      </c>
      <c r="H63" s="48">
        <v>0</v>
      </c>
      <c r="I63" s="48">
        <v>1</v>
      </c>
      <c r="J63" s="48">
        <v>0</v>
      </c>
      <c r="K63" s="48">
        <v>0</v>
      </c>
      <c r="L63" s="48">
        <v>0</v>
      </c>
      <c r="M63" s="48">
        <v>651</v>
      </c>
      <c r="N63" s="56" t="s">
        <v>1397</v>
      </c>
    </row>
    <row r="64" spans="2:14" x14ac:dyDescent="0.2">
      <c r="B64" s="47">
        <v>4078</v>
      </c>
      <c r="C64" s="38" t="s">
        <v>984</v>
      </c>
      <c r="D64" s="48">
        <v>9</v>
      </c>
      <c r="E64" s="48">
        <v>1</v>
      </c>
      <c r="F64" s="48">
        <v>2</v>
      </c>
      <c r="G64" s="48">
        <v>1</v>
      </c>
      <c r="H64" s="48">
        <v>0</v>
      </c>
      <c r="I64" s="48">
        <v>4</v>
      </c>
      <c r="J64" s="48">
        <v>1</v>
      </c>
      <c r="K64" s="48">
        <v>5</v>
      </c>
      <c r="L64" s="48">
        <v>0</v>
      </c>
      <c r="M64" s="48">
        <v>252</v>
      </c>
      <c r="N64" s="56" t="s">
        <v>1398</v>
      </c>
    </row>
    <row r="65" spans="2:14" x14ac:dyDescent="0.2">
      <c r="B65" s="47">
        <v>4079</v>
      </c>
      <c r="C65" s="38" t="s">
        <v>985</v>
      </c>
      <c r="D65" s="48">
        <v>6</v>
      </c>
      <c r="E65" s="48">
        <v>0</v>
      </c>
      <c r="F65" s="48">
        <v>0</v>
      </c>
      <c r="G65" s="48">
        <v>5</v>
      </c>
      <c r="H65" s="48">
        <v>0</v>
      </c>
      <c r="I65" s="48">
        <v>0</v>
      </c>
      <c r="J65" s="48">
        <v>1</v>
      </c>
      <c r="K65" s="48">
        <v>2</v>
      </c>
      <c r="L65" s="48">
        <v>2</v>
      </c>
      <c r="M65" s="48">
        <v>766</v>
      </c>
      <c r="N65" s="56" t="s">
        <v>1152</v>
      </c>
    </row>
    <row r="66" spans="2:14" x14ac:dyDescent="0.2">
      <c r="B66" s="47">
        <v>4080</v>
      </c>
      <c r="C66" s="38" t="s">
        <v>986</v>
      </c>
      <c r="D66" s="48">
        <v>33</v>
      </c>
      <c r="E66" s="48">
        <v>1</v>
      </c>
      <c r="F66" s="48">
        <v>7</v>
      </c>
      <c r="G66" s="48">
        <v>7</v>
      </c>
      <c r="H66" s="48">
        <v>6</v>
      </c>
      <c r="I66" s="48">
        <v>7</v>
      </c>
      <c r="J66" s="48">
        <v>5</v>
      </c>
      <c r="K66" s="48">
        <v>8</v>
      </c>
      <c r="L66" s="48">
        <v>7</v>
      </c>
      <c r="M66" s="48">
        <v>3594</v>
      </c>
      <c r="N66" s="56" t="s">
        <v>846</v>
      </c>
    </row>
    <row r="67" spans="2:14" x14ac:dyDescent="0.2">
      <c r="B67" s="47">
        <v>4081</v>
      </c>
      <c r="C67" s="38" t="s">
        <v>987</v>
      </c>
      <c r="D67" s="48">
        <v>16</v>
      </c>
      <c r="E67" s="48">
        <v>0</v>
      </c>
      <c r="F67" s="48">
        <v>1</v>
      </c>
      <c r="G67" s="48">
        <v>1</v>
      </c>
      <c r="H67" s="48">
        <v>5</v>
      </c>
      <c r="I67" s="48">
        <v>3</v>
      </c>
      <c r="J67" s="48">
        <v>6</v>
      </c>
      <c r="K67" s="48">
        <v>8</v>
      </c>
      <c r="L67" s="48">
        <v>0</v>
      </c>
      <c r="M67" s="48">
        <v>1824</v>
      </c>
      <c r="N67" s="56" t="s">
        <v>1150</v>
      </c>
    </row>
    <row r="68" spans="2:14" x14ac:dyDescent="0.2">
      <c r="B68" s="47">
        <v>4082</v>
      </c>
      <c r="C68" s="38" t="s">
        <v>988</v>
      </c>
      <c r="D68" s="48">
        <v>160</v>
      </c>
      <c r="E68" s="48">
        <v>6</v>
      </c>
      <c r="F68" s="48">
        <v>29</v>
      </c>
      <c r="G68" s="48">
        <v>64</v>
      </c>
      <c r="H68" s="48">
        <v>46</v>
      </c>
      <c r="I68" s="48">
        <v>13</v>
      </c>
      <c r="J68" s="48">
        <v>2</v>
      </c>
      <c r="K68" s="48">
        <v>13</v>
      </c>
      <c r="L68" s="48">
        <v>41</v>
      </c>
      <c r="M68" s="48">
        <v>8059</v>
      </c>
      <c r="N68" s="56" t="s">
        <v>710</v>
      </c>
    </row>
    <row r="69" spans="2:14" x14ac:dyDescent="0.2">
      <c r="B69" s="47">
        <v>4083</v>
      </c>
      <c r="C69" s="38" t="s">
        <v>989</v>
      </c>
      <c r="D69" s="48">
        <v>22</v>
      </c>
      <c r="E69" s="48">
        <v>1</v>
      </c>
      <c r="F69" s="48">
        <v>4</v>
      </c>
      <c r="G69" s="48">
        <v>4</v>
      </c>
      <c r="H69" s="48">
        <v>7</v>
      </c>
      <c r="I69" s="48">
        <v>3</v>
      </c>
      <c r="J69" s="48">
        <v>3</v>
      </c>
      <c r="K69" s="48">
        <v>7</v>
      </c>
      <c r="L69" s="48">
        <v>2</v>
      </c>
      <c r="M69" s="48">
        <v>2232</v>
      </c>
      <c r="N69" s="56" t="s">
        <v>884</v>
      </c>
    </row>
    <row r="70" spans="2:14" x14ac:dyDescent="0.2">
      <c r="B70" s="44">
        <v>4129</v>
      </c>
      <c r="C70" s="45" t="s">
        <v>990</v>
      </c>
      <c r="D70" s="46">
        <v>336</v>
      </c>
      <c r="E70" s="46">
        <v>23</v>
      </c>
      <c r="F70" s="46">
        <v>51</v>
      </c>
      <c r="G70" s="46">
        <v>96</v>
      </c>
      <c r="H70" s="46">
        <v>67</v>
      </c>
      <c r="I70" s="46">
        <v>67</v>
      </c>
      <c r="J70" s="46">
        <v>32</v>
      </c>
      <c r="K70" s="46">
        <v>74</v>
      </c>
      <c r="L70" s="46">
        <v>18</v>
      </c>
      <c r="M70" s="46">
        <v>24918</v>
      </c>
      <c r="N70" s="55" t="s">
        <v>737</v>
      </c>
    </row>
    <row r="71" spans="2:14" x14ac:dyDescent="0.2">
      <c r="B71" s="47">
        <v>4091</v>
      </c>
      <c r="C71" s="38" t="s">
        <v>991</v>
      </c>
      <c r="D71" s="48">
        <v>3</v>
      </c>
      <c r="E71" s="48">
        <v>0</v>
      </c>
      <c r="F71" s="48">
        <v>1</v>
      </c>
      <c r="G71" s="48">
        <v>1</v>
      </c>
      <c r="H71" s="48">
        <v>1</v>
      </c>
      <c r="I71" s="48">
        <v>0</v>
      </c>
      <c r="J71" s="48">
        <v>0</v>
      </c>
      <c r="K71" s="48">
        <v>0</v>
      </c>
      <c r="L71" s="48">
        <v>0</v>
      </c>
      <c r="M71" s="48">
        <v>826</v>
      </c>
      <c r="N71" s="56" t="s">
        <v>762</v>
      </c>
    </row>
    <row r="72" spans="2:14" x14ac:dyDescent="0.2">
      <c r="B72" s="47">
        <v>4092</v>
      </c>
      <c r="C72" s="38" t="s">
        <v>992</v>
      </c>
      <c r="D72" s="48">
        <v>65</v>
      </c>
      <c r="E72" s="48">
        <v>2</v>
      </c>
      <c r="F72" s="48">
        <v>11</v>
      </c>
      <c r="G72" s="48">
        <v>16</v>
      </c>
      <c r="H72" s="48">
        <v>16</v>
      </c>
      <c r="I72" s="48">
        <v>16</v>
      </c>
      <c r="J72" s="48">
        <v>4</v>
      </c>
      <c r="K72" s="48">
        <v>20</v>
      </c>
      <c r="L72" s="48">
        <v>0</v>
      </c>
      <c r="M72" s="48">
        <v>1977</v>
      </c>
      <c r="N72" s="56" t="s">
        <v>1399</v>
      </c>
    </row>
    <row r="73" spans="2:14" x14ac:dyDescent="0.2">
      <c r="B73" s="47">
        <v>4093</v>
      </c>
      <c r="C73" s="38" t="s">
        <v>993</v>
      </c>
      <c r="D73" s="48">
        <v>1</v>
      </c>
      <c r="E73" s="48">
        <v>0</v>
      </c>
      <c r="F73" s="48">
        <v>0</v>
      </c>
      <c r="G73" s="48">
        <v>1</v>
      </c>
      <c r="H73" s="48">
        <v>0</v>
      </c>
      <c r="I73" s="48">
        <v>0</v>
      </c>
      <c r="J73" s="48">
        <v>0</v>
      </c>
      <c r="K73" s="48">
        <v>0</v>
      </c>
      <c r="L73" s="48">
        <v>1</v>
      </c>
      <c r="M73" s="48">
        <v>457</v>
      </c>
      <c r="N73" s="56" t="s">
        <v>803</v>
      </c>
    </row>
    <row r="74" spans="2:14" x14ac:dyDescent="0.2">
      <c r="B74" s="47">
        <v>4124</v>
      </c>
      <c r="C74" s="38" t="s">
        <v>994</v>
      </c>
      <c r="D74" s="48">
        <v>4</v>
      </c>
      <c r="E74" s="48">
        <v>1</v>
      </c>
      <c r="F74" s="48">
        <v>0</v>
      </c>
      <c r="G74" s="48">
        <v>1</v>
      </c>
      <c r="H74" s="48">
        <v>1</v>
      </c>
      <c r="I74" s="48">
        <v>1</v>
      </c>
      <c r="J74" s="48">
        <v>0</v>
      </c>
      <c r="K74" s="48">
        <v>2</v>
      </c>
      <c r="L74" s="48">
        <v>0</v>
      </c>
      <c r="M74" s="48">
        <v>814</v>
      </c>
      <c r="N74" s="56" t="s">
        <v>891</v>
      </c>
    </row>
    <row r="75" spans="2:14" x14ac:dyDescent="0.2">
      <c r="B75" s="47">
        <v>4095</v>
      </c>
      <c r="C75" s="38" t="s">
        <v>280</v>
      </c>
      <c r="D75" s="48">
        <v>119</v>
      </c>
      <c r="E75" s="48">
        <v>13</v>
      </c>
      <c r="F75" s="48">
        <v>17</v>
      </c>
      <c r="G75" s="48">
        <v>38</v>
      </c>
      <c r="H75" s="48">
        <v>21</v>
      </c>
      <c r="I75" s="48">
        <v>20</v>
      </c>
      <c r="J75" s="48">
        <v>10</v>
      </c>
      <c r="K75" s="48">
        <v>16</v>
      </c>
      <c r="L75" s="48">
        <v>0</v>
      </c>
      <c r="M75" s="48">
        <v>6636</v>
      </c>
      <c r="N75" s="56" t="s">
        <v>1400</v>
      </c>
    </row>
    <row r="76" spans="2:14" x14ac:dyDescent="0.2">
      <c r="B76" s="47">
        <v>4099</v>
      </c>
      <c r="C76" s="38" t="s">
        <v>995</v>
      </c>
      <c r="D76" s="48">
        <v>0</v>
      </c>
      <c r="E76" s="48">
        <v>0</v>
      </c>
      <c r="F76" s="48">
        <v>0</v>
      </c>
      <c r="G76" s="48">
        <v>0</v>
      </c>
      <c r="H76" s="48">
        <v>0</v>
      </c>
      <c r="I76" s="48">
        <v>0</v>
      </c>
      <c r="J76" s="48">
        <v>0</v>
      </c>
      <c r="K76" s="48">
        <v>0</v>
      </c>
      <c r="L76" s="48">
        <v>0</v>
      </c>
      <c r="M76" s="48">
        <v>205</v>
      </c>
      <c r="N76" s="56" t="s">
        <v>1145</v>
      </c>
    </row>
    <row r="77" spans="2:14" x14ac:dyDescent="0.2">
      <c r="B77" s="47">
        <v>4100</v>
      </c>
      <c r="C77" s="38" t="s">
        <v>996</v>
      </c>
      <c r="D77" s="48">
        <v>12</v>
      </c>
      <c r="E77" s="48">
        <v>0</v>
      </c>
      <c r="F77" s="48">
        <v>1</v>
      </c>
      <c r="G77" s="48">
        <v>3</v>
      </c>
      <c r="H77" s="48">
        <v>4</v>
      </c>
      <c r="I77" s="48">
        <v>4</v>
      </c>
      <c r="J77" s="48">
        <v>0</v>
      </c>
      <c r="K77" s="48">
        <v>8</v>
      </c>
      <c r="L77" s="48">
        <v>8</v>
      </c>
      <c r="M77" s="48">
        <v>1758</v>
      </c>
      <c r="N77" s="56" t="s">
        <v>1389</v>
      </c>
    </row>
    <row r="78" spans="2:14" x14ac:dyDescent="0.2">
      <c r="B78" s="47">
        <v>4104</v>
      </c>
      <c r="C78" s="38" t="s">
        <v>997</v>
      </c>
      <c r="D78" s="48">
        <v>19</v>
      </c>
      <c r="E78" s="48">
        <v>0</v>
      </c>
      <c r="F78" s="48">
        <v>1</v>
      </c>
      <c r="G78" s="48">
        <v>6</v>
      </c>
      <c r="H78" s="48">
        <v>4</v>
      </c>
      <c r="I78" s="48">
        <v>4</v>
      </c>
      <c r="J78" s="48">
        <v>4</v>
      </c>
      <c r="K78" s="48">
        <v>4</v>
      </c>
      <c r="L78" s="48">
        <v>0</v>
      </c>
      <c r="M78" s="48">
        <v>1579</v>
      </c>
      <c r="N78" s="56" t="s">
        <v>732</v>
      </c>
    </row>
    <row r="79" spans="2:14" x14ac:dyDescent="0.2">
      <c r="B79" s="47">
        <v>4105</v>
      </c>
      <c r="C79" s="38" t="s">
        <v>998</v>
      </c>
      <c r="D79" s="48">
        <v>3</v>
      </c>
      <c r="E79" s="48">
        <v>1</v>
      </c>
      <c r="F79" s="48">
        <v>1</v>
      </c>
      <c r="G79" s="48">
        <v>1</v>
      </c>
      <c r="H79" s="48">
        <v>0</v>
      </c>
      <c r="I79" s="48">
        <v>0</v>
      </c>
      <c r="J79" s="48">
        <v>0</v>
      </c>
      <c r="K79" s="48">
        <v>0</v>
      </c>
      <c r="L79" s="48">
        <v>0</v>
      </c>
      <c r="M79" s="48">
        <v>164</v>
      </c>
      <c r="N79" s="56" t="s">
        <v>1401</v>
      </c>
    </row>
    <row r="80" spans="2:14" x14ac:dyDescent="0.2">
      <c r="B80" s="47">
        <v>4106</v>
      </c>
      <c r="C80" s="38" t="s">
        <v>999</v>
      </c>
      <c r="D80" s="48">
        <v>0</v>
      </c>
      <c r="E80" s="48">
        <v>0</v>
      </c>
      <c r="F80" s="48">
        <v>0</v>
      </c>
      <c r="G80" s="48">
        <v>0</v>
      </c>
      <c r="H80" s="48">
        <v>0</v>
      </c>
      <c r="I80" s="48">
        <v>0</v>
      </c>
      <c r="J80" s="48">
        <v>0</v>
      </c>
      <c r="K80" s="48">
        <v>0</v>
      </c>
      <c r="L80" s="48">
        <v>0</v>
      </c>
      <c r="M80" s="48">
        <v>209</v>
      </c>
      <c r="N80" s="56" t="s">
        <v>1145</v>
      </c>
    </row>
    <row r="81" spans="2:14" x14ac:dyDescent="0.2">
      <c r="B81" s="47">
        <v>4107</v>
      </c>
      <c r="C81" s="38" t="s">
        <v>1000</v>
      </c>
      <c r="D81" s="48">
        <v>20</v>
      </c>
      <c r="E81" s="48">
        <v>3</v>
      </c>
      <c r="F81" s="48">
        <v>2</v>
      </c>
      <c r="G81" s="48">
        <v>6</v>
      </c>
      <c r="H81" s="48">
        <v>7</v>
      </c>
      <c r="I81" s="48">
        <v>2</v>
      </c>
      <c r="J81" s="48">
        <v>0</v>
      </c>
      <c r="K81" s="48">
        <v>0</v>
      </c>
      <c r="L81" s="48">
        <v>5</v>
      </c>
      <c r="M81" s="48">
        <v>511</v>
      </c>
      <c r="N81" s="56" t="s">
        <v>797</v>
      </c>
    </row>
    <row r="82" spans="2:14" x14ac:dyDescent="0.2">
      <c r="B82" s="47">
        <v>4110</v>
      </c>
      <c r="C82" s="38" t="s">
        <v>1001</v>
      </c>
      <c r="D82" s="48">
        <v>11</v>
      </c>
      <c r="E82" s="48">
        <v>0</v>
      </c>
      <c r="F82" s="48">
        <v>5</v>
      </c>
      <c r="G82" s="48">
        <v>1</v>
      </c>
      <c r="H82" s="48">
        <v>1</v>
      </c>
      <c r="I82" s="48">
        <v>3</v>
      </c>
      <c r="J82" s="48">
        <v>1</v>
      </c>
      <c r="K82" s="48">
        <v>0</v>
      </c>
      <c r="L82" s="48">
        <v>0</v>
      </c>
      <c r="M82" s="48">
        <v>670</v>
      </c>
      <c r="N82" s="56" t="s">
        <v>814</v>
      </c>
    </row>
    <row r="83" spans="2:14" x14ac:dyDescent="0.2">
      <c r="B83" s="47">
        <v>4111</v>
      </c>
      <c r="C83" s="38" t="s">
        <v>1002</v>
      </c>
      <c r="D83" s="48">
        <v>8</v>
      </c>
      <c r="E83" s="48">
        <v>0</v>
      </c>
      <c r="F83" s="48">
        <v>1</v>
      </c>
      <c r="G83" s="48">
        <v>1</v>
      </c>
      <c r="H83" s="48">
        <v>1</v>
      </c>
      <c r="I83" s="48">
        <v>4</v>
      </c>
      <c r="J83" s="48">
        <v>1</v>
      </c>
      <c r="K83" s="48">
        <v>5</v>
      </c>
      <c r="L83" s="48">
        <v>0</v>
      </c>
      <c r="M83" s="48">
        <v>700</v>
      </c>
      <c r="N83" s="56" t="s">
        <v>1154</v>
      </c>
    </row>
    <row r="84" spans="2:14" x14ac:dyDescent="0.2">
      <c r="B84" s="47">
        <v>4112</v>
      </c>
      <c r="C84" s="38" t="s">
        <v>1003</v>
      </c>
      <c r="D84" s="48">
        <v>1</v>
      </c>
      <c r="E84" s="48">
        <v>0</v>
      </c>
      <c r="F84" s="48">
        <v>1</v>
      </c>
      <c r="G84" s="48">
        <v>0</v>
      </c>
      <c r="H84" s="48">
        <v>0</v>
      </c>
      <c r="I84" s="48">
        <v>0</v>
      </c>
      <c r="J84" s="48">
        <v>0</v>
      </c>
      <c r="K84" s="48">
        <v>0</v>
      </c>
      <c r="L84" s="48">
        <v>0</v>
      </c>
      <c r="M84" s="48">
        <v>385</v>
      </c>
      <c r="N84" s="56" t="s">
        <v>722</v>
      </c>
    </row>
    <row r="85" spans="2:14" x14ac:dyDescent="0.2">
      <c r="B85" s="47">
        <v>4125</v>
      </c>
      <c r="C85" s="38" t="s">
        <v>1004</v>
      </c>
      <c r="D85" s="48">
        <v>11</v>
      </c>
      <c r="E85" s="48">
        <v>0</v>
      </c>
      <c r="F85" s="48">
        <v>1</v>
      </c>
      <c r="G85" s="48">
        <v>3</v>
      </c>
      <c r="H85" s="48">
        <v>1</v>
      </c>
      <c r="I85" s="48">
        <v>2</v>
      </c>
      <c r="J85" s="48">
        <v>4</v>
      </c>
      <c r="K85" s="48">
        <v>3</v>
      </c>
      <c r="L85" s="48">
        <v>0</v>
      </c>
      <c r="M85" s="48">
        <v>1199</v>
      </c>
      <c r="N85" s="56" t="s">
        <v>846</v>
      </c>
    </row>
    <row r="86" spans="2:14" x14ac:dyDescent="0.2">
      <c r="B86" s="47">
        <v>4117</v>
      </c>
      <c r="C86" s="38" t="s">
        <v>1005</v>
      </c>
      <c r="D86" s="48">
        <v>0</v>
      </c>
      <c r="E86" s="48">
        <v>0</v>
      </c>
      <c r="F86" s="48">
        <v>0</v>
      </c>
      <c r="G86" s="48">
        <v>0</v>
      </c>
      <c r="H86" s="48">
        <v>0</v>
      </c>
      <c r="I86" s="48">
        <v>0</v>
      </c>
      <c r="J86" s="48">
        <v>0</v>
      </c>
      <c r="K86" s="48">
        <v>0</v>
      </c>
      <c r="L86" s="48">
        <v>0</v>
      </c>
      <c r="M86" s="48">
        <v>442</v>
      </c>
      <c r="N86" s="56" t="s">
        <v>1145</v>
      </c>
    </row>
    <row r="87" spans="2:14" x14ac:dyDescent="0.2">
      <c r="B87" s="47">
        <v>4120</v>
      </c>
      <c r="C87" s="38" t="s">
        <v>1006</v>
      </c>
      <c r="D87" s="48">
        <v>9</v>
      </c>
      <c r="E87" s="48">
        <v>0</v>
      </c>
      <c r="F87" s="48">
        <v>0</v>
      </c>
      <c r="G87" s="48">
        <v>2</v>
      </c>
      <c r="H87" s="48">
        <v>2</v>
      </c>
      <c r="I87" s="48">
        <v>5</v>
      </c>
      <c r="J87" s="48">
        <v>0</v>
      </c>
      <c r="K87" s="48">
        <v>6</v>
      </c>
      <c r="L87" s="48">
        <v>0</v>
      </c>
      <c r="M87" s="48">
        <v>711</v>
      </c>
      <c r="N87" s="56" t="s">
        <v>800</v>
      </c>
    </row>
    <row r="88" spans="2:14" x14ac:dyDescent="0.2">
      <c r="B88" s="47">
        <v>4121</v>
      </c>
      <c r="C88" s="38" t="s">
        <v>1007</v>
      </c>
      <c r="D88" s="48">
        <v>18</v>
      </c>
      <c r="E88" s="48">
        <v>2</v>
      </c>
      <c r="F88" s="48">
        <v>2</v>
      </c>
      <c r="G88" s="48">
        <v>7</v>
      </c>
      <c r="H88" s="48">
        <v>3</v>
      </c>
      <c r="I88" s="48">
        <v>2</v>
      </c>
      <c r="J88" s="48">
        <v>2</v>
      </c>
      <c r="K88" s="48">
        <v>2</v>
      </c>
      <c r="L88" s="48">
        <v>3</v>
      </c>
      <c r="M88" s="48">
        <v>1051</v>
      </c>
      <c r="N88" s="56" t="s">
        <v>1153</v>
      </c>
    </row>
    <row r="89" spans="2:14" x14ac:dyDescent="0.2">
      <c r="B89" s="47">
        <v>4122</v>
      </c>
      <c r="C89" s="38" t="s">
        <v>1008</v>
      </c>
      <c r="D89" s="48">
        <v>10</v>
      </c>
      <c r="E89" s="48">
        <v>0</v>
      </c>
      <c r="F89" s="48">
        <v>2</v>
      </c>
      <c r="G89" s="48">
        <v>2</v>
      </c>
      <c r="H89" s="48">
        <v>2</v>
      </c>
      <c r="I89" s="48">
        <v>1</v>
      </c>
      <c r="J89" s="48">
        <v>3</v>
      </c>
      <c r="K89" s="48">
        <v>5</v>
      </c>
      <c r="L89" s="48">
        <v>0</v>
      </c>
      <c r="M89" s="48">
        <v>767</v>
      </c>
      <c r="N89" s="56" t="s">
        <v>823</v>
      </c>
    </row>
    <row r="90" spans="2:14" x14ac:dyDescent="0.2">
      <c r="B90" s="47">
        <v>4123</v>
      </c>
      <c r="C90" s="38" t="s">
        <v>1009</v>
      </c>
      <c r="D90" s="48">
        <v>22</v>
      </c>
      <c r="E90" s="48">
        <v>1</v>
      </c>
      <c r="F90" s="48">
        <v>5</v>
      </c>
      <c r="G90" s="48">
        <v>7</v>
      </c>
      <c r="H90" s="48">
        <v>3</v>
      </c>
      <c r="I90" s="48">
        <v>3</v>
      </c>
      <c r="J90" s="48">
        <v>3</v>
      </c>
      <c r="K90" s="48">
        <v>3</v>
      </c>
      <c r="L90" s="48">
        <v>1</v>
      </c>
      <c r="M90" s="48">
        <v>3857</v>
      </c>
      <c r="N90" s="56" t="s">
        <v>868</v>
      </c>
    </row>
    <row r="91" spans="2:14" x14ac:dyDescent="0.2">
      <c r="B91" s="44">
        <v>4159</v>
      </c>
      <c r="C91" s="45" t="s">
        <v>1010</v>
      </c>
      <c r="D91" s="46">
        <v>584</v>
      </c>
      <c r="E91" s="46">
        <v>38</v>
      </c>
      <c r="F91" s="46">
        <v>113</v>
      </c>
      <c r="G91" s="46">
        <v>202</v>
      </c>
      <c r="H91" s="46">
        <v>149</v>
      </c>
      <c r="I91" s="46">
        <v>52</v>
      </c>
      <c r="J91" s="46">
        <v>30</v>
      </c>
      <c r="K91" s="46">
        <v>75</v>
      </c>
      <c r="L91" s="46">
        <v>77</v>
      </c>
      <c r="M91" s="46">
        <v>22159</v>
      </c>
      <c r="N91" s="55" t="s">
        <v>1377</v>
      </c>
    </row>
    <row r="92" spans="2:14" x14ac:dyDescent="0.2">
      <c r="B92" s="47">
        <v>4131</v>
      </c>
      <c r="C92" s="38" t="s">
        <v>1011</v>
      </c>
      <c r="D92" s="48">
        <v>36</v>
      </c>
      <c r="E92" s="48">
        <v>3</v>
      </c>
      <c r="F92" s="48">
        <v>13</v>
      </c>
      <c r="G92" s="48">
        <v>11</v>
      </c>
      <c r="H92" s="48">
        <v>3</v>
      </c>
      <c r="I92" s="48">
        <v>3</v>
      </c>
      <c r="J92" s="48">
        <v>3</v>
      </c>
      <c r="K92" s="48">
        <v>3</v>
      </c>
      <c r="L92" s="48">
        <v>15</v>
      </c>
      <c r="M92" s="48">
        <v>1845</v>
      </c>
      <c r="N92" s="56" t="s">
        <v>781</v>
      </c>
    </row>
    <row r="93" spans="2:14" x14ac:dyDescent="0.2">
      <c r="B93" s="47">
        <v>4132</v>
      </c>
      <c r="C93" s="38" t="s">
        <v>1012</v>
      </c>
      <c r="D93" s="48">
        <v>22</v>
      </c>
      <c r="E93" s="48">
        <v>1</v>
      </c>
      <c r="F93" s="48">
        <v>10</v>
      </c>
      <c r="G93" s="48">
        <v>6</v>
      </c>
      <c r="H93" s="48">
        <v>4</v>
      </c>
      <c r="I93" s="48">
        <v>1</v>
      </c>
      <c r="J93" s="48">
        <v>0</v>
      </c>
      <c r="K93" s="48">
        <v>0</v>
      </c>
      <c r="L93" s="48">
        <v>1</v>
      </c>
      <c r="M93" s="48">
        <v>794</v>
      </c>
      <c r="N93" s="56" t="s">
        <v>1402</v>
      </c>
    </row>
    <row r="94" spans="2:14" x14ac:dyDescent="0.2">
      <c r="B94" s="47">
        <v>4134</v>
      </c>
      <c r="C94" s="38" t="s">
        <v>1013</v>
      </c>
      <c r="D94" s="48">
        <v>15</v>
      </c>
      <c r="E94" s="48">
        <v>0</v>
      </c>
      <c r="F94" s="48">
        <v>2</v>
      </c>
      <c r="G94" s="48">
        <v>8</v>
      </c>
      <c r="H94" s="48">
        <v>2</v>
      </c>
      <c r="I94" s="48">
        <v>1</v>
      </c>
      <c r="J94" s="48">
        <v>2</v>
      </c>
      <c r="K94" s="48">
        <v>3</v>
      </c>
      <c r="L94" s="48">
        <v>0</v>
      </c>
      <c r="M94" s="48">
        <v>599</v>
      </c>
      <c r="N94" s="56" t="s">
        <v>624</v>
      </c>
    </row>
    <row r="95" spans="2:14" x14ac:dyDescent="0.2">
      <c r="B95" s="47">
        <v>4135</v>
      </c>
      <c r="C95" s="38" t="s">
        <v>1014</v>
      </c>
      <c r="D95" s="48">
        <v>16</v>
      </c>
      <c r="E95" s="48">
        <v>2</v>
      </c>
      <c r="F95" s="48">
        <v>3</v>
      </c>
      <c r="G95" s="48">
        <v>4</v>
      </c>
      <c r="H95" s="48">
        <v>2</v>
      </c>
      <c r="I95" s="48">
        <v>3</v>
      </c>
      <c r="J95" s="48">
        <v>2</v>
      </c>
      <c r="K95" s="48">
        <v>5</v>
      </c>
      <c r="L95" s="48">
        <v>0</v>
      </c>
      <c r="M95" s="48">
        <v>1151</v>
      </c>
      <c r="N95" s="56" t="s">
        <v>730</v>
      </c>
    </row>
    <row r="96" spans="2:14" x14ac:dyDescent="0.2">
      <c r="B96" s="47">
        <v>4136</v>
      </c>
      <c r="C96" s="38" t="s">
        <v>1015</v>
      </c>
      <c r="D96" s="48">
        <v>4</v>
      </c>
      <c r="E96" s="48">
        <v>1</v>
      </c>
      <c r="F96" s="48">
        <v>0</v>
      </c>
      <c r="G96" s="48">
        <v>0</v>
      </c>
      <c r="H96" s="48">
        <v>2</v>
      </c>
      <c r="I96" s="48">
        <v>1</v>
      </c>
      <c r="J96" s="48">
        <v>0</v>
      </c>
      <c r="K96" s="48">
        <v>0</v>
      </c>
      <c r="L96" s="48">
        <v>0</v>
      </c>
      <c r="M96" s="48">
        <v>828</v>
      </c>
      <c r="N96" s="56" t="s">
        <v>865</v>
      </c>
    </row>
    <row r="97" spans="2:14" x14ac:dyDescent="0.2">
      <c r="B97" s="47">
        <v>4137</v>
      </c>
      <c r="C97" s="38" t="s">
        <v>1016</v>
      </c>
      <c r="D97" s="48">
        <v>1</v>
      </c>
      <c r="E97" s="48">
        <v>0</v>
      </c>
      <c r="F97" s="48">
        <v>0</v>
      </c>
      <c r="G97" s="48">
        <v>0</v>
      </c>
      <c r="H97" s="48">
        <v>0</v>
      </c>
      <c r="I97" s="48">
        <v>1</v>
      </c>
      <c r="J97" s="48">
        <v>0</v>
      </c>
      <c r="K97" s="48">
        <v>1</v>
      </c>
      <c r="L97" s="48">
        <v>0</v>
      </c>
      <c r="M97" s="48">
        <v>233</v>
      </c>
      <c r="N97" s="56" t="s">
        <v>723</v>
      </c>
    </row>
    <row r="98" spans="2:14" x14ac:dyDescent="0.2">
      <c r="B98" s="47">
        <v>4138</v>
      </c>
      <c r="C98" s="38" t="s">
        <v>1017</v>
      </c>
      <c r="D98" s="48">
        <v>0</v>
      </c>
      <c r="E98" s="48">
        <v>0</v>
      </c>
      <c r="F98" s="48">
        <v>0</v>
      </c>
      <c r="G98" s="48">
        <v>0</v>
      </c>
      <c r="H98" s="48">
        <v>0</v>
      </c>
      <c r="I98" s="48">
        <v>0</v>
      </c>
      <c r="J98" s="48">
        <v>0</v>
      </c>
      <c r="K98" s="48">
        <v>0</v>
      </c>
      <c r="L98" s="48">
        <v>0</v>
      </c>
      <c r="M98" s="48">
        <v>357</v>
      </c>
      <c r="N98" s="56" t="s">
        <v>1145</v>
      </c>
    </row>
    <row r="99" spans="2:14" x14ac:dyDescent="0.2">
      <c r="B99" s="47">
        <v>4139</v>
      </c>
      <c r="C99" s="38" t="s">
        <v>1018</v>
      </c>
      <c r="D99" s="48">
        <v>226</v>
      </c>
      <c r="E99" s="48">
        <v>18</v>
      </c>
      <c r="F99" s="48">
        <v>41</v>
      </c>
      <c r="G99" s="48">
        <v>75</v>
      </c>
      <c r="H99" s="48">
        <v>67</v>
      </c>
      <c r="I99" s="48">
        <v>17</v>
      </c>
      <c r="J99" s="48">
        <v>8</v>
      </c>
      <c r="K99" s="48">
        <v>27</v>
      </c>
      <c r="L99" s="48">
        <v>34</v>
      </c>
      <c r="M99" s="48">
        <v>3987</v>
      </c>
      <c r="N99" s="56" t="s">
        <v>510</v>
      </c>
    </row>
    <row r="100" spans="2:14" x14ac:dyDescent="0.2">
      <c r="B100" s="47">
        <v>4140</v>
      </c>
      <c r="C100" s="38" t="s">
        <v>1019</v>
      </c>
      <c r="D100" s="48">
        <v>42</v>
      </c>
      <c r="E100" s="48">
        <v>2</v>
      </c>
      <c r="F100" s="48">
        <v>9</v>
      </c>
      <c r="G100" s="48">
        <v>19</v>
      </c>
      <c r="H100" s="48">
        <v>9</v>
      </c>
      <c r="I100" s="48">
        <v>3</v>
      </c>
      <c r="J100" s="48">
        <v>0</v>
      </c>
      <c r="K100" s="48">
        <v>0</v>
      </c>
      <c r="L100" s="48">
        <v>11</v>
      </c>
      <c r="M100" s="48">
        <v>1395</v>
      </c>
      <c r="N100" s="56" t="s">
        <v>817</v>
      </c>
    </row>
    <row r="101" spans="2:14" x14ac:dyDescent="0.2">
      <c r="B101" s="47">
        <v>4141</v>
      </c>
      <c r="C101" s="38" t="s">
        <v>1020</v>
      </c>
      <c r="D101" s="48">
        <v>82</v>
      </c>
      <c r="E101" s="48">
        <v>9</v>
      </c>
      <c r="F101" s="48">
        <v>20</v>
      </c>
      <c r="G101" s="48">
        <v>27</v>
      </c>
      <c r="H101" s="48">
        <v>17</v>
      </c>
      <c r="I101" s="48">
        <v>7</v>
      </c>
      <c r="J101" s="48">
        <v>2</v>
      </c>
      <c r="K101" s="48">
        <v>6</v>
      </c>
      <c r="L101" s="48">
        <v>3</v>
      </c>
      <c r="M101" s="48">
        <v>4537</v>
      </c>
      <c r="N101" s="56" t="s">
        <v>1403</v>
      </c>
    </row>
    <row r="102" spans="2:14" x14ac:dyDescent="0.2">
      <c r="B102" s="47">
        <v>4142</v>
      </c>
      <c r="C102" s="38" t="s">
        <v>1021</v>
      </c>
      <c r="D102" s="48">
        <v>3</v>
      </c>
      <c r="E102" s="48">
        <v>0</v>
      </c>
      <c r="F102" s="48">
        <v>0</v>
      </c>
      <c r="G102" s="48">
        <v>0</v>
      </c>
      <c r="H102" s="48">
        <v>1</v>
      </c>
      <c r="I102" s="48">
        <v>1</v>
      </c>
      <c r="J102" s="48">
        <v>1</v>
      </c>
      <c r="K102" s="48">
        <v>2</v>
      </c>
      <c r="L102" s="48">
        <v>0</v>
      </c>
      <c r="M102" s="48">
        <v>420</v>
      </c>
      <c r="N102" s="56" t="s">
        <v>905</v>
      </c>
    </row>
    <row r="103" spans="2:14" x14ac:dyDescent="0.2">
      <c r="B103" s="47">
        <v>4143</v>
      </c>
      <c r="C103" s="38" t="s">
        <v>1022</v>
      </c>
      <c r="D103" s="48">
        <v>5</v>
      </c>
      <c r="E103" s="48">
        <v>0</v>
      </c>
      <c r="F103" s="48">
        <v>1</v>
      </c>
      <c r="G103" s="48">
        <v>1</v>
      </c>
      <c r="H103" s="48">
        <v>1</v>
      </c>
      <c r="I103" s="48">
        <v>0</v>
      </c>
      <c r="J103" s="48">
        <v>2</v>
      </c>
      <c r="K103" s="48">
        <v>2</v>
      </c>
      <c r="L103" s="48">
        <v>0</v>
      </c>
      <c r="M103" s="48">
        <v>596</v>
      </c>
      <c r="N103" s="56" t="s">
        <v>901</v>
      </c>
    </row>
    <row r="104" spans="2:14" x14ac:dyDescent="0.2">
      <c r="B104" s="47">
        <v>4144</v>
      </c>
      <c r="C104" s="38" t="s">
        <v>1023</v>
      </c>
      <c r="D104" s="48">
        <v>100</v>
      </c>
      <c r="E104" s="48">
        <v>2</v>
      </c>
      <c r="F104" s="48">
        <v>8</v>
      </c>
      <c r="G104" s="48">
        <v>40</v>
      </c>
      <c r="H104" s="48">
        <v>33</v>
      </c>
      <c r="I104" s="48">
        <v>11</v>
      </c>
      <c r="J104" s="48">
        <v>6</v>
      </c>
      <c r="K104" s="48">
        <v>19</v>
      </c>
      <c r="L104" s="48">
        <v>12</v>
      </c>
      <c r="M104" s="48">
        <v>2279</v>
      </c>
      <c r="N104" s="56" t="s">
        <v>1404</v>
      </c>
    </row>
    <row r="105" spans="2:14" x14ac:dyDescent="0.2">
      <c r="B105" s="47">
        <v>4145</v>
      </c>
      <c r="C105" s="38" t="s">
        <v>1024</v>
      </c>
      <c r="D105" s="48">
        <v>17</v>
      </c>
      <c r="E105" s="48">
        <v>0</v>
      </c>
      <c r="F105" s="48">
        <v>4</v>
      </c>
      <c r="G105" s="48">
        <v>6</v>
      </c>
      <c r="H105" s="48">
        <v>5</v>
      </c>
      <c r="I105" s="48">
        <v>0</v>
      </c>
      <c r="J105" s="48">
        <v>2</v>
      </c>
      <c r="K105" s="48">
        <v>2</v>
      </c>
      <c r="L105" s="48">
        <v>0</v>
      </c>
      <c r="M105" s="48">
        <v>846</v>
      </c>
      <c r="N105" s="56" t="s">
        <v>708</v>
      </c>
    </row>
    <row r="106" spans="2:14" x14ac:dyDescent="0.2">
      <c r="B106" s="47">
        <v>4146</v>
      </c>
      <c r="C106" s="38" t="s">
        <v>1025</v>
      </c>
      <c r="D106" s="48">
        <v>12</v>
      </c>
      <c r="E106" s="48">
        <v>0</v>
      </c>
      <c r="F106" s="48">
        <v>2</v>
      </c>
      <c r="G106" s="48">
        <v>4</v>
      </c>
      <c r="H106" s="48">
        <v>1</v>
      </c>
      <c r="I106" s="48">
        <v>3</v>
      </c>
      <c r="J106" s="48">
        <v>2</v>
      </c>
      <c r="K106" s="48">
        <v>5</v>
      </c>
      <c r="L106" s="48">
        <v>1</v>
      </c>
      <c r="M106" s="48">
        <v>1637</v>
      </c>
      <c r="N106" s="56" t="s">
        <v>829</v>
      </c>
    </row>
    <row r="107" spans="2:14" x14ac:dyDescent="0.2">
      <c r="B107" s="47">
        <v>4147</v>
      </c>
      <c r="C107" s="38" t="s">
        <v>1026</v>
      </c>
      <c r="D107" s="48">
        <v>3</v>
      </c>
      <c r="E107" s="48">
        <v>0</v>
      </c>
      <c r="F107" s="48">
        <v>0</v>
      </c>
      <c r="G107" s="48">
        <v>1</v>
      </c>
      <c r="H107" s="48">
        <v>2</v>
      </c>
      <c r="I107" s="48">
        <v>0</v>
      </c>
      <c r="J107" s="48">
        <v>0</v>
      </c>
      <c r="K107" s="48">
        <v>0</v>
      </c>
      <c r="L107" s="48">
        <v>0</v>
      </c>
      <c r="M107" s="48">
        <v>655</v>
      </c>
      <c r="N107" s="56" t="s">
        <v>714</v>
      </c>
    </row>
    <row r="108" spans="2:14" x14ac:dyDescent="0.2">
      <c r="B108" s="44">
        <v>4189</v>
      </c>
      <c r="C108" s="45" t="s">
        <v>1027</v>
      </c>
      <c r="D108" s="46">
        <v>208</v>
      </c>
      <c r="E108" s="46">
        <v>10</v>
      </c>
      <c r="F108" s="46">
        <v>29</v>
      </c>
      <c r="G108" s="46">
        <v>53</v>
      </c>
      <c r="H108" s="46">
        <v>67</v>
      </c>
      <c r="I108" s="46">
        <v>26</v>
      </c>
      <c r="J108" s="46">
        <v>23</v>
      </c>
      <c r="K108" s="46">
        <v>34</v>
      </c>
      <c r="L108" s="46">
        <v>8</v>
      </c>
      <c r="M108" s="46">
        <v>17307</v>
      </c>
      <c r="N108" s="55" t="s">
        <v>732</v>
      </c>
    </row>
    <row r="109" spans="2:14" x14ac:dyDescent="0.2">
      <c r="B109" s="50">
        <v>4185</v>
      </c>
      <c r="C109" s="49" t="s">
        <v>1028</v>
      </c>
      <c r="D109" s="51">
        <v>9</v>
      </c>
      <c r="E109" s="51">
        <v>0</v>
      </c>
      <c r="F109" s="51">
        <v>0</v>
      </c>
      <c r="G109" s="51">
        <v>2</v>
      </c>
      <c r="H109" s="51">
        <v>4</v>
      </c>
      <c r="I109" s="51">
        <v>3</v>
      </c>
      <c r="J109" s="51">
        <v>0</v>
      </c>
      <c r="K109" s="51">
        <v>2</v>
      </c>
      <c r="L109" s="51">
        <v>0</v>
      </c>
      <c r="M109" s="51">
        <v>1385</v>
      </c>
      <c r="N109" s="57" t="s">
        <v>712</v>
      </c>
    </row>
    <row r="110" spans="2:14" x14ac:dyDescent="0.2">
      <c r="B110" s="47">
        <v>4161</v>
      </c>
      <c r="C110" s="38" t="s">
        <v>1029</v>
      </c>
      <c r="D110" s="48">
        <v>24</v>
      </c>
      <c r="E110" s="48">
        <v>1</v>
      </c>
      <c r="F110" s="48">
        <v>4</v>
      </c>
      <c r="G110" s="48">
        <v>5</v>
      </c>
      <c r="H110" s="48">
        <v>7</v>
      </c>
      <c r="I110" s="48">
        <v>3</v>
      </c>
      <c r="J110" s="48">
        <v>4</v>
      </c>
      <c r="K110" s="48">
        <v>4</v>
      </c>
      <c r="L110" s="48">
        <v>0</v>
      </c>
      <c r="M110" s="48">
        <v>1163</v>
      </c>
      <c r="N110" s="56" t="s">
        <v>1405</v>
      </c>
    </row>
    <row r="111" spans="2:14" x14ac:dyDescent="0.2">
      <c r="B111" s="47">
        <v>4163</v>
      </c>
      <c r="C111" s="38" t="s">
        <v>1030</v>
      </c>
      <c r="D111" s="48">
        <v>38</v>
      </c>
      <c r="E111" s="48">
        <v>0</v>
      </c>
      <c r="F111" s="48">
        <v>3</v>
      </c>
      <c r="G111" s="48">
        <v>12</v>
      </c>
      <c r="H111" s="48">
        <v>13</v>
      </c>
      <c r="I111" s="48">
        <v>6</v>
      </c>
      <c r="J111" s="48">
        <v>4</v>
      </c>
      <c r="K111" s="48">
        <v>5</v>
      </c>
      <c r="L111" s="48">
        <v>0</v>
      </c>
      <c r="M111" s="48">
        <v>2668</v>
      </c>
      <c r="N111" s="56" t="s">
        <v>837</v>
      </c>
    </row>
    <row r="112" spans="2:14" x14ac:dyDescent="0.2">
      <c r="B112" s="47">
        <v>4164</v>
      </c>
      <c r="C112" s="38" t="s">
        <v>1031</v>
      </c>
      <c r="D112" s="48">
        <v>5</v>
      </c>
      <c r="E112" s="48">
        <v>0</v>
      </c>
      <c r="F112" s="48">
        <v>1</v>
      </c>
      <c r="G112" s="48">
        <v>1</v>
      </c>
      <c r="H112" s="48">
        <v>2</v>
      </c>
      <c r="I112" s="48">
        <v>0</v>
      </c>
      <c r="J112" s="48">
        <v>1</v>
      </c>
      <c r="K112" s="48">
        <v>1</v>
      </c>
      <c r="L112" s="48">
        <v>0</v>
      </c>
      <c r="M112" s="48">
        <v>500</v>
      </c>
      <c r="N112" s="56" t="s">
        <v>852</v>
      </c>
    </row>
    <row r="113" spans="2:14" x14ac:dyDescent="0.2">
      <c r="B113" s="47">
        <v>4165</v>
      </c>
      <c r="C113" s="38" t="s">
        <v>1032</v>
      </c>
      <c r="D113" s="48">
        <v>25</v>
      </c>
      <c r="E113" s="48">
        <v>2</v>
      </c>
      <c r="F113" s="48">
        <v>2</v>
      </c>
      <c r="G113" s="48">
        <v>2</v>
      </c>
      <c r="H113" s="48">
        <v>12</v>
      </c>
      <c r="I113" s="48">
        <v>1</v>
      </c>
      <c r="J113" s="48">
        <v>6</v>
      </c>
      <c r="K113" s="48">
        <v>6</v>
      </c>
      <c r="L113" s="48">
        <v>3</v>
      </c>
      <c r="M113" s="48">
        <v>1821</v>
      </c>
      <c r="N113" s="56" t="s">
        <v>1406</v>
      </c>
    </row>
    <row r="114" spans="2:14" x14ac:dyDescent="0.2">
      <c r="B114" s="50">
        <v>4186</v>
      </c>
      <c r="C114" s="49" t="s">
        <v>1033</v>
      </c>
      <c r="D114" s="51">
        <v>14</v>
      </c>
      <c r="E114" s="51">
        <v>1</v>
      </c>
      <c r="F114" s="51">
        <v>3</v>
      </c>
      <c r="G114" s="51">
        <v>5</v>
      </c>
      <c r="H114" s="51">
        <v>4</v>
      </c>
      <c r="I114" s="51">
        <v>1</v>
      </c>
      <c r="J114" s="51">
        <v>0</v>
      </c>
      <c r="K114" s="51">
        <v>1</v>
      </c>
      <c r="L114" s="51">
        <v>0</v>
      </c>
      <c r="M114" s="51">
        <v>1170</v>
      </c>
      <c r="N114" s="57" t="s">
        <v>732</v>
      </c>
    </row>
    <row r="115" spans="2:14" x14ac:dyDescent="0.2">
      <c r="B115" s="47">
        <v>4169</v>
      </c>
      <c r="C115" s="38" t="s">
        <v>1034</v>
      </c>
      <c r="D115" s="48">
        <v>3</v>
      </c>
      <c r="E115" s="48">
        <v>1</v>
      </c>
      <c r="F115" s="48">
        <v>0</v>
      </c>
      <c r="G115" s="48">
        <v>1</v>
      </c>
      <c r="H115" s="48">
        <v>0</v>
      </c>
      <c r="I115" s="48">
        <v>1</v>
      </c>
      <c r="J115" s="48">
        <v>0</v>
      </c>
      <c r="K115" s="48">
        <v>0</v>
      </c>
      <c r="L115" s="48">
        <v>0</v>
      </c>
      <c r="M115" s="48">
        <v>1420</v>
      </c>
      <c r="N115" s="56" t="s">
        <v>827</v>
      </c>
    </row>
    <row r="116" spans="2:14" x14ac:dyDescent="0.2">
      <c r="B116" s="47">
        <v>4170</v>
      </c>
      <c r="C116" s="38" t="s">
        <v>282</v>
      </c>
      <c r="D116" s="48">
        <v>16</v>
      </c>
      <c r="E116" s="48">
        <v>3</v>
      </c>
      <c r="F116" s="48">
        <v>7</v>
      </c>
      <c r="G116" s="48">
        <v>4</v>
      </c>
      <c r="H116" s="48">
        <v>1</v>
      </c>
      <c r="I116" s="48">
        <v>1</v>
      </c>
      <c r="J116" s="48">
        <v>0</v>
      </c>
      <c r="K116" s="48">
        <v>0</v>
      </c>
      <c r="L116" s="48">
        <v>4</v>
      </c>
      <c r="M116" s="48">
        <v>1921</v>
      </c>
      <c r="N116" s="56" t="s">
        <v>719</v>
      </c>
    </row>
    <row r="117" spans="2:14" x14ac:dyDescent="0.2">
      <c r="B117" s="47">
        <v>4184</v>
      </c>
      <c r="C117" s="38" t="s">
        <v>1035</v>
      </c>
      <c r="D117" s="48">
        <v>15</v>
      </c>
      <c r="E117" s="48">
        <v>1</v>
      </c>
      <c r="F117" s="48">
        <v>1</v>
      </c>
      <c r="G117" s="48">
        <v>0</v>
      </c>
      <c r="H117" s="48">
        <v>6</v>
      </c>
      <c r="I117" s="48">
        <v>4</v>
      </c>
      <c r="J117" s="48">
        <v>3</v>
      </c>
      <c r="K117" s="48">
        <v>6</v>
      </c>
      <c r="L117" s="48">
        <v>1</v>
      </c>
      <c r="M117" s="48">
        <v>1065</v>
      </c>
      <c r="N117" s="56" t="s">
        <v>1147</v>
      </c>
    </row>
    <row r="118" spans="2:14" x14ac:dyDescent="0.2">
      <c r="B118" s="47">
        <v>4172</v>
      </c>
      <c r="C118" s="38" t="s">
        <v>1036</v>
      </c>
      <c r="D118" s="48">
        <v>3</v>
      </c>
      <c r="E118" s="48">
        <v>0</v>
      </c>
      <c r="F118" s="48">
        <v>1</v>
      </c>
      <c r="G118" s="48">
        <v>1</v>
      </c>
      <c r="H118" s="48">
        <v>0</v>
      </c>
      <c r="I118" s="48">
        <v>1</v>
      </c>
      <c r="J118" s="48">
        <v>0</v>
      </c>
      <c r="K118" s="48">
        <v>1</v>
      </c>
      <c r="L118" s="48">
        <v>0</v>
      </c>
      <c r="M118" s="48">
        <v>510</v>
      </c>
      <c r="N118" s="56" t="s">
        <v>798</v>
      </c>
    </row>
    <row r="119" spans="2:14" x14ac:dyDescent="0.2">
      <c r="B119" s="47">
        <v>4173</v>
      </c>
      <c r="C119" s="38" t="s">
        <v>1037</v>
      </c>
      <c r="D119" s="48">
        <v>1</v>
      </c>
      <c r="E119" s="48">
        <v>0</v>
      </c>
      <c r="F119" s="48">
        <v>0</v>
      </c>
      <c r="G119" s="48">
        <v>0</v>
      </c>
      <c r="H119" s="48">
        <v>1</v>
      </c>
      <c r="I119" s="48">
        <v>0</v>
      </c>
      <c r="J119" s="48">
        <v>0</v>
      </c>
      <c r="K119" s="48">
        <v>0</v>
      </c>
      <c r="L119" s="48">
        <v>0</v>
      </c>
      <c r="M119" s="48">
        <v>262</v>
      </c>
      <c r="N119" s="56" t="s">
        <v>806</v>
      </c>
    </row>
    <row r="120" spans="2:14" x14ac:dyDescent="0.2">
      <c r="B120" s="47">
        <v>4175</v>
      </c>
      <c r="C120" s="38" t="s">
        <v>1038</v>
      </c>
      <c r="D120" s="48">
        <v>1</v>
      </c>
      <c r="E120" s="48">
        <v>0</v>
      </c>
      <c r="F120" s="48">
        <v>0</v>
      </c>
      <c r="G120" s="48">
        <v>1</v>
      </c>
      <c r="H120" s="48">
        <v>0</v>
      </c>
      <c r="I120" s="48">
        <v>0</v>
      </c>
      <c r="J120" s="48">
        <v>0</v>
      </c>
      <c r="K120" s="48">
        <v>0</v>
      </c>
      <c r="L120" s="48">
        <v>0</v>
      </c>
      <c r="M120" s="48">
        <v>541</v>
      </c>
      <c r="N120" s="56" t="s">
        <v>1393</v>
      </c>
    </row>
    <row r="121" spans="2:14" x14ac:dyDescent="0.2">
      <c r="B121" s="47">
        <v>4176</v>
      </c>
      <c r="C121" s="38" t="s">
        <v>1039</v>
      </c>
      <c r="D121" s="48">
        <v>4</v>
      </c>
      <c r="E121" s="48">
        <v>0</v>
      </c>
      <c r="F121" s="48">
        <v>0</v>
      </c>
      <c r="G121" s="48">
        <v>0</v>
      </c>
      <c r="H121" s="48">
        <v>3</v>
      </c>
      <c r="I121" s="48">
        <v>1</v>
      </c>
      <c r="J121" s="48">
        <v>0</v>
      </c>
      <c r="K121" s="48">
        <v>1</v>
      </c>
      <c r="L121" s="48">
        <v>0</v>
      </c>
      <c r="M121" s="48">
        <v>363</v>
      </c>
      <c r="N121" s="56" t="s">
        <v>711</v>
      </c>
    </row>
    <row r="122" spans="2:14" x14ac:dyDescent="0.2">
      <c r="B122" s="47">
        <v>4177</v>
      </c>
      <c r="C122" s="38" t="s">
        <v>1040</v>
      </c>
      <c r="D122" s="48">
        <v>4</v>
      </c>
      <c r="E122" s="48">
        <v>0</v>
      </c>
      <c r="F122" s="48">
        <v>1</v>
      </c>
      <c r="G122" s="48">
        <v>1</v>
      </c>
      <c r="H122" s="48">
        <v>1</v>
      </c>
      <c r="I122" s="48">
        <v>1</v>
      </c>
      <c r="J122" s="48">
        <v>0</v>
      </c>
      <c r="K122" s="48">
        <v>0</v>
      </c>
      <c r="L122" s="48">
        <v>0</v>
      </c>
      <c r="M122" s="48">
        <v>779</v>
      </c>
      <c r="N122" s="56" t="s">
        <v>1142</v>
      </c>
    </row>
    <row r="123" spans="2:14" x14ac:dyDescent="0.2">
      <c r="B123" s="47">
        <v>4181</v>
      </c>
      <c r="C123" s="38" t="s">
        <v>1041</v>
      </c>
      <c r="D123" s="48">
        <v>37</v>
      </c>
      <c r="E123" s="48">
        <v>1</v>
      </c>
      <c r="F123" s="48">
        <v>4</v>
      </c>
      <c r="G123" s="48">
        <v>17</v>
      </c>
      <c r="H123" s="48">
        <v>9</v>
      </c>
      <c r="I123" s="48">
        <v>3</v>
      </c>
      <c r="J123" s="48">
        <v>3</v>
      </c>
      <c r="K123" s="48">
        <v>3</v>
      </c>
      <c r="L123" s="48">
        <v>0</v>
      </c>
      <c r="M123" s="48">
        <v>646</v>
      </c>
      <c r="N123" s="56" t="s">
        <v>1407</v>
      </c>
    </row>
    <row r="124" spans="2:14" x14ac:dyDescent="0.2">
      <c r="B124" s="47">
        <v>4182</v>
      </c>
      <c r="C124" s="38" t="s">
        <v>1042</v>
      </c>
      <c r="D124" s="48">
        <v>6</v>
      </c>
      <c r="E124" s="48">
        <v>0</v>
      </c>
      <c r="F124" s="48">
        <v>2</v>
      </c>
      <c r="G124" s="48">
        <v>0</v>
      </c>
      <c r="H124" s="48">
        <v>2</v>
      </c>
      <c r="I124" s="48">
        <v>0</v>
      </c>
      <c r="J124" s="48">
        <v>2</v>
      </c>
      <c r="K124" s="48">
        <v>2</v>
      </c>
      <c r="L124" s="48">
        <v>0</v>
      </c>
      <c r="M124" s="48">
        <v>509</v>
      </c>
      <c r="N124" s="56" t="s">
        <v>801</v>
      </c>
    </row>
    <row r="125" spans="2:14" x14ac:dyDescent="0.2">
      <c r="B125" s="47">
        <v>4183</v>
      </c>
      <c r="C125" s="38" t="s">
        <v>1043</v>
      </c>
      <c r="D125" s="48">
        <v>3</v>
      </c>
      <c r="E125" s="48">
        <v>0</v>
      </c>
      <c r="F125" s="48">
        <v>0</v>
      </c>
      <c r="G125" s="48">
        <v>1</v>
      </c>
      <c r="H125" s="48">
        <v>2</v>
      </c>
      <c r="I125" s="48">
        <v>0</v>
      </c>
      <c r="J125" s="48">
        <v>0</v>
      </c>
      <c r="K125" s="48">
        <v>2</v>
      </c>
      <c r="L125" s="48">
        <v>0</v>
      </c>
      <c r="M125" s="48">
        <v>584</v>
      </c>
      <c r="N125" s="56" t="s">
        <v>1142</v>
      </c>
    </row>
    <row r="126" spans="2:14" x14ac:dyDescent="0.2">
      <c r="B126" s="44">
        <v>4219</v>
      </c>
      <c r="C126" s="45" t="s">
        <v>1044</v>
      </c>
      <c r="D126" s="46">
        <v>323</v>
      </c>
      <c r="E126" s="46">
        <v>25</v>
      </c>
      <c r="F126" s="46">
        <v>41</v>
      </c>
      <c r="G126" s="46">
        <v>88</v>
      </c>
      <c r="H126" s="46">
        <v>99</v>
      </c>
      <c r="I126" s="46">
        <v>40</v>
      </c>
      <c r="J126" s="46">
        <v>30</v>
      </c>
      <c r="K126" s="46">
        <v>57</v>
      </c>
      <c r="L126" s="46">
        <v>20</v>
      </c>
      <c r="M126" s="46">
        <v>32541</v>
      </c>
      <c r="N126" s="55" t="s">
        <v>884</v>
      </c>
    </row>
    <row r="127" spans="2:14" x14ac:dyDescent="0.2">
      <c r="B127" s="47">
        <v>4191</v>
      </c>
      <c r="C127" s="38" t="s">
        <v>1045</v>
      </c>
      <c r="D127" s="48">
        <v>3</v>
      </c>
      <c r="E127" s="48">
        <v>0</v>
      </c>
      <c r="F127" s="48">
        <v>0</v>
      </c>
      <c r="G127" s="48">
        <v>1</v>
      </c>
      <c r="H127" s="48">
        <v>1</v>
      </c>
      <c r="I127" s="48">
        <v>1</v>
      </c>
      <c r="J127" s="48">
        <v>0</v>
      </c>
      <c r="K127" s="48">
        <v>2</v>
      </c>
      <c r="L127" s="48">
        <v>0</v>
      </c>
      <c r="M127" s="48">
        <v>341</v>
      </c>
      <c r="N127" s="56" t="s">
        <v>1150</v>
      </c>
    </row>
    <row r="128" spans="2:14" x14ac:dyDescent="0.2">
      <c r="B128" s="47">
        <v>4192</v>
      </c>
      <c r="C128" s="38" t="s">
        <v>1046</v>
      </c>
      <c r="D128" s="48">
        <v>15</v>
      </c>
      <c r="E128" s="48">
        <v>0</v>
      </c>
      <c r="F128" s="48">
        <v>3</v>
      </c>
      <c r="G128" s="48">
        <v>6</v>
      </c>
      <c r="H128" s="48">
        <v>6</v>
      </c>
      <c r="I128" s="48">
        <v>0</v>
      </c>
      <c r="J128" s="48">
        <v>0</v>
      </c>
      <c r="K128" s="48">
        <v>2</v>
      </c>
      <c r="L128" s="48">
        <v>4</v>
      </c>
      <c r="M128" s="48">
        <v>873</v>
      </c>
      <c r="N128" s="56" t="s">
        <v>1408</v>
      </c>
    </row>
    <row r="129" spans="2:14" x14ac:dyDescent="0.2">
      <c r="B129" s="47">
        <v>4193</v>
      </c>
      <c r="C129" s="38" t="s">
        <v>1047</v>
      </c>
      <c r="D129" s="48">
        <v>5</v>
      </c>
      <c r="E129" s="48">
        <v>0</v>
      </c>
      <c r="F129" s="48">
        <v>1</v>
      </c>
      <c r="G129" s="48">
        <v>2</v>
      </c>
      <c r="H129" s="48">
        <v>2</v>
      </c>
      <c r="I129" s="48">
        <v>0</v>
      </c>
      <c r="J129" s="48">
        <v>0</v>
      </c>
      <c r="K129" s="48">
        <v>0</v>
      </c>
      <c r="L129" s="48">
        <v>0</v>
      </c>
      <c r="M129" s="48">
        <v>412</v>
      </c>
      <c r="N129" s="56" t="s">
        <v>873</v>
      </c>
    </row>
    <row r="130" spans="2:14" x14ac:dyDescent="0.2">
      <c r="B130" s="47">
        <v>4194</v>
      </c>
      <c r="C130" s="38" t="s">
        <v>1048</v>
      </c>
      <c r="D130" s="48">
        <v>5</v>
      </c>
      <c r="E130" s="48">
        <v>0</v>
      </c>
      <c r="F130" s="48">
        <v>0</v>
      </c>
      <c r="G130" s="48">
        <v>0</v>
      </c>
      <c r="H130" s="48">
        <v>0</v>
      </c>
      <c r="I130" s="48">
        <v>3</v>
      </c>
      <c r="J130" s="48">
        <v>2</v>
      </c>
      <c r="K130" s="48">
        <v>2</v>
      </c>
      <c r="L130" s="48">
        <v>0</v>
      </c>
      <c r="M130" s="48">
        <v>1014</v>
      </c>
      <c r="N130" s="56" t="s">
        <v>891</v>
      </c>
    </row>
    <row r="131" spans="2:14" x14ac:dyDescent="0.2">
      <c r="B131" s="47">
        <v>4195</v>
      </c>
      <c r="C131" s="38" t="s">
        <v>1049</v>
      </c>
      <c r="D131" s="48">
        <v>11</v>
      </c>
      <c r="E131" s="48">
        <v>0</v>
      </c>
      <c r="F131" s="48">
        <v>2</v>
      </c>
      <c r="G131" s="48">
        <v>0</v>
      </c>
      <c r="H131" s="48">
        <v>3</v>
      </c>
      <c r="I131" s="48">
        <v>3</v>
      </c>
      <c r="J131" s="48">
        <v>3</v>
      </c>
      <c r="K131" s="48">
        <v>5</v>
      </c>
      <c r="L131" s="48">
        <v>0</v>
      </c>
      <c r="M131" s="48">
        <v>767</v>
      </c>
      <c r="N131" s="56" t="s">
        <v>914</v>
      </c>
    </row>
    <row r="132" spans="2:14" x14ac:dyDescent="0.2">
      <c r="B132" s="47">
        <v>4196</v>
      </c>
      <c r="C132" s="38" t="s">
        <v>1050</v>
      </c>
      <c r="D132" s="48">
        <v>7</v>
      </c>
      <c r="E132" s="48">
        <v>0</v>
      </c>
      <c r="F132" s="48">
        <v>2</v>
      </c>
      <c r="G132" s="48">
        <v>0</v>
      </c>
      <c r="H132" s="48">
        <v>3</v>
      </c>
      <c r="I132" s="48">
        <v>2</v>
      </c>
      <c r="J132" s="48">
        <v>0</v>
      </c>
      <c r="K132" s="48">
        <v>2</v>
      </c>
      <c r="L132" s="48">
        <v>1</v>
      </c>
      <c r="M132" s="48">
        <v>1192</v>
      </c>
      <c r="N132" s="56" t="s">
        <v>798</v>
      </c>
    </row>
    <row r="133" spans="2:14" x14ac:dyDescent="0.2">
      <c r="B133" s="47">
        <v>4197</v>
      </c>
      <c r="C133" s="38" t="s">
        <v>1051</v>
      </c>
      <c r="D133" s="48">
        <v>11</v>
      </c>
      <c r="E133" s="48">
        <v>1</v>
      </c>
      <c r="F133" s="48">
        <v>1</v>
      </c>
      <c r="G133" s="48">
        <v>1</v>
      </c>
      <c r="H133" s="48">
        <v>4</v>
      </c>
      <c r="I133" s="48">
        <v>1</v>
      </c>
      <c r="J133" s="48">
        <v>3</v>
      </c>
      <c r="K133" s="48">
        <v>5</v>
      </c>
      <c r="L133" s="48">
        <v>1</v>
      </c>
      <c r="M133" s="48">
        <v>522</v>
      </c>
      <c r="N133" s="56" t="s">
        <v>1358</v>
      </c>
    </row>
    <row r="134" spans="2:14" x14ac:dyDescent="0.2">
      <c r="B134" s="47">
        <v>4198</v>
      </c>
      <c r="C134" s="38" t="s">
        <v>1052</v>
      </c>
      <c r="D134" s="48">
        <v>15</v>
      </c>
      <c r="E134" s="48">
        <v>1</v>
      </c>
      <c r="F134" s="48">
        <v>2</v>
      </c>
      <c r="G134" s="48">
        <v>3</v>
      </c>
      <c r="H134" s="48">
        <v>4</v>
      </c>
      <c r="I134" s="48">
        <v>3</v>
      </c>
      <c r="J134" s="48">
        <v>2</v>
      </c>
      <c r="K134" s="48">
        <v>4</v>
      </c>
      <c r="L134" s="48">
        <v>0</v>
      </c>
      <c r="M134" s="48">
        <v>618</v>
      </c>
      <c r="N134" s="56" t="s">
        <v>822</v>
      </c>
    </row>
    <row r="135" spans="2:14" x14ac:dyDescent="0.2">
      <c r="B135" s="47">
        <v>4199</v>
      </c>
      <c r="C135" s="38" t="s">
        <v>1053</v>
      </c>
      <c r="D135" s="48">
        <v>6</v>
      </c>
      <c r="E135" s="48">
        <v>3</v>
      </c>
      <c r="F135" s="48">
        <v>0</v>
      </c>
      <c r="G135" s="48">
        <v>2</v>
      </c>
      <c r="H135" s="48">
        <v>0</v>
      </c>
      <c r="I135" s="48">
        <v>1</v>
      </c>
      <c r="J135" s="48">
        <v>0</v>
      </c>
      <c r="K135" s="48">
        <v>0</v>
      </c>
      <c r="L135" s="48">
        <v>2</v>
      </c>
      <c r="M135" s="48">
        <v>752</v>
      </c>
      <c r="N135" s="56" t="s">
        <v>765</v>
      </c>
    </row>
    <row r="136" spans="2:14" x14ac:dyDescent="0.2">
      <c r="B136" s="47">
        <v>4200</v>
      </c>
      <c r="C136" s="38" t="s">
        <v>1054</v>
      </c>
      <c r="D136" s="48">
        <v>27</v>
      </c>
      <c r="E136" s="48">
        <v>3</v>
      </c>
      <c r="F136" s="48">
        <v>4</v>
      </c>
      <c r="G136" s="48">
        <v>9</v>
      </c>
      <c r="H136" s="48">
        <v>11</v>
      </c>
      <c r="I136" s="48">
        <v>0</v>
      </c>
      <c r="J136" s="48">
        <v>0</v>
      </c>
      <c r="K136" s="48">
        <v>0</v>
      </c>
      <c r="L136" s="48">
        <v>0</v>
      </c>
      <c r="M136" s="48">
        <v>1944</v>
      </c>
      <c r="N136" s="56" t="s">
        <v>730</v>
      </c>
    </row>
    <row r="137" spans="2:14" x14ac:dyDescent="0.2">
      <c r="B137" s="47">
        <v>4201</v>
      </c>
      <c r="C137" s="38" t="s">
        <v>283</v>
      </c>
      <c r="D137" s="48">
        <v>72</v>
      </c>
      <c r="E137" s="48">
        <v>9</v>
      </c>
      <c r="F137" s="48">
        <v>14</v>
      </c>
      <c r="G137" s="48">
        <v>16</v>
      </c>
      <c r="H137" s="48">
        <v>21</v>
      </c>
      <c r="I137" s="48">
        <v>10</v>
      </c>
      <c r="J137" s="48">
        <v>2</v>
      </c>
      <c r="K137" s="48">
        <v>2</v>
      </c>
      <c r="L137" s="48">
        <v>0</v>
      </c>
      <c r="M137" s="48">
        <v>5811</v>
      </c>
      <c r="N137" s="56" t="s">
        <v>725</v>
      </c>
    </row>
    <row r="138" spans="2:14" x14ac:dyDescent="0.2">
      <c r="B138" s="47">
        <v>4202</v>
      </c>
      <c r="C138" s="38" t="s">
        <v>1055</v>
      </c>
      <c r="D138" s="48">
        <v>23</v>
      </c>
      <c r="E138" s="48">
        <v>0</v>
      </c>
      <c r="F138" s="48">
        <v>0</v>
      </c>
      <c r="G138" s="48">
        <v>8</v>
      </c>
      <c r="H138" s="48">
        <v>7</v>
      </c>
      <c r="I138" s="48">
        <v>2</v>
      </c>
      <c r="J138" s="48">
        <v>6</v>
      </c>
      <c r="K138" s="48">
        <v>9</v>
      </c>
      <c r="L138" s="48">
        <v>5</v>
      </c>
      <c r="M138" s="48">
        <v>1681</v>
      </c>
      <c r="N138" s="56" t="s">
        <v>1406</v>
      </c>
    </row>
    <row r="139" spans="2:14" x14ac:dyDescent="0.2">
      <c r="B139" s="47">
        <v>4203</v>
      </c>
      <c r="C139" s="38" t="s">
        <v>1056</v>
      </c>
      <c r="D139" s="48">
        <v>11</v>
      </c>
      <c r="E139" s="48">
        <v>0</v>
      </c>
      <c r="F139" s="48">
        <v>0</v>
      </c>
      <c r="G139" s="48">
        <v>3</v>
      </c>
      <c r="H139" s="48">
        <v>3</v>
      </c>
      <c r="I139" s="48">
        <v>0</v>
      </c>
      <c r="J139" s="48">
        <v>5</v>
      </c>
      <c r="K139" s="48">
        <v>6</v>
      </c>
      <c r="L139" s="48">
        <v>0</v>
      </c>
      <c r="M139" s="48">
        <v>2248</v>
      </c>
      <c r="N139" s="56" t="s">
        <v>891</v>
      </c>
    </row>
    <row r="140" spans="2:14" x14ac:dyDescent="0.2">
      <c r="B140" s="47">
        <v>4204</v>
      </c>
      <c r="C140" s="38" t="s">
        <v>1057</v>
      </c>
      <c r="D140" s="48">
        <v>15</v>
      </c>
      <c r="E140" s="48">
        <v>1</v>
      </c>
      <c r="F140" s="48">
        <v>1</v>
      </c>
      <c r="G140" s="48">
        <v>5</v>
      </c>
      <c r="H140" s="48">
        <v>8</v>
      </c>
      <c r="I140" s="48">
        <v>0</v>
      </c>
      <c r="J140" s="48">
        <v>0</v>
      </c>
      <c r="K140" s="48">
        <v>0</v>
      </c>
      <c r="L140" s="48">
        <v>0</v>
      </c>
      <c r="M140" s="48">
        <v>2100</v>
      </c>
      <c r="N140" s="56" t="s">
        <v>905</v>
      </c>
    </row>
    <row r="141" spans="2:14" x14ac:dyDescent="0.2">
      <c r="B141" s="47">
        <v>4205</v>
      </c>
      <c r="C141" s="38" t="s">
        <v>1058</v>
      </c>
      <c r="D141" s="48">
        <v>2</v>
      </c>
      <c r="E141" s="48">
        <v>0</v>
      </c>
      <c r="F141" s="48">
        <v>0</v>
      </c>
      <c r="G141" s="48">
        <v>0</v>
      </c>
      <c r="H141" s="48">
        <v>2</v>
      </c>
      <c r="I141" s="48">
        <v>0</v>
      </c>
      <c r="J141" s="48">
        <v>0</v>
      </c>
      <c r="K141" s="48">
        <v>0</v>
      </c>
      <c r="L141" s="48">
        <v>0</v>
      </c>
      <c r="M141" s="48">
        <v>1440</v>
      </c>
      <c r="N141" s="56" t="s">
        <v>1143</v>
      </c>
    </row>
    <row r="142" spans="2:14" x14ac:dyDescent="0.2">
      <c r="B142" s="47">
        <v>4206</v>
      </c>
      <c r="C142" s="38" t="s">
        <v>1059</v>
      </c>
      <c r="D142" s="48">
        <v>42</v>
      </c>
      <c r="E142" s="48">
        <v>4</v>
      </c>
      <c r="F142" s="48">
        <v>8</v>
      </c>
      <c r="G142" s="48">
        <v>12</v>
      </c>
      <c r="H142" s="48">
        <v>11</v>
      </c>
      <c r="I142" s="48">
        <v>6</v>
      </c>
      <c r="J142" s="48">
        <v>1</v>
      </c>
      <c r="K142" s="48">
        <v>8</v>
      </c>
      <c r="L142" s="48">
        <v>0</v>
      </c>
      <c r="M142" s="48">
        <v>2709</v>
      </c>
      <c r="N142" s="56" t="s">
        <v>1409</v>
      </c>
    </row>
    <row r="143" spans="2:14" x14ac:dyDescent="0.2">
      <c r="B143" s="47">
        <v>4207</v>
      </c>
      <c r="C143" s="38" t="s">
        <v>1060</v>
      </c>
      <c r="D143" s="48">
        <v>9</v>
      </c>
      <c r="E143" s="48">
        <v>0</v>
      </c>
      <c r="F143" s="48">
        <v>0</v>
      </c>
      <c r="G143" s="48">
        <v>5</v>
      </c>
      <c r="H143" s="48">
        <v>2</v>
      </c>
      <c r="I143" s="48">
        <v>1</v>
      </c>
      <c r="J143" s="48">
        <v>1</v>
      </c>
      <c r="K143" s="48">
        <v>2</v>
      </c>
      <c r="L143" s="48">
        <v>0</v>
      </c>
      <c r="M143" s="48">
        <v>1412</v>
      </c>
      <c r="N143" s="56" t="s">
        <v>893</v>
      </c>
    </row>
    <row r="144" spans="2:14" x14ac:dyDescent="0.2">
      <c r="B144" s="47">
        <v>4208</v>
      </c>
      <c r="C144" s="38" t="s">
        <v>1061</v>
      </c>
      <c r="D144" s="48">
        <v>20</v>
      </c>
      <c r="E144" s="48">
        <v>0</v>
      </c>
      <c r="F144" s="48">
        <v>2</v>
      </c>
      <c r="G144" s="48">
        <v>4</v>
      </c>
      <c r="H144" s="48">
        <v>5</v>
      </c>
      <c r="I144" s="48">
        <v>5</v>
      </c>
      <c r="J144" s="48">
        <v>4</v>
      </c>
      <c r="K144" s="48">
        <v>7</v>
      </c>
      <c r="L144" s="48">
        <v>7</v>
      </c>
      <c r="M144" s="48">
        <v>2089</v>
      </c>
      <c r="N144" s="56" t="s">
        <v>1388</v>
      </c>
    </row>
    <row r="145" spans="2:14" x14ac:dyDescent="0.2">
      <c r="B145" s="47">
        <v>4209</v>
      </c>
      <c r="C145" s="38" t="s">
        <v>1062</v>
      </c>
      <c r="D145" s="48">
        <v>3</v>
      </c>
      <c r="E145" s="48">
        <v>2</v>
      </c>
      <c r="F145" s="48">
        <v>0</v>
      </c>
      <c r="G145" s="48">
        <v>0</v>
      </c>
      <c r="H145" s="48">
        <v>0</v>
      </c>
      <c r="I145" s="48">
        <v>0</v>
      </c>
      <c r="J145" s="48">
        <v>1</v>
      </c>
      <c r="K145" s="48">
        <v>0</v>
      </c>
      <c r="L145" s="48">
        <v>0</v>
      </c>
      <c r="M145" s="48">
        <v>2618</v>
      </c>
      <c r="N145" s="56" t="s">
        <v>1144</v>
      </c>
    </row>
    <row r="146" spans="2:14" x14ac:dyDescent="0.2">
      <c r="B146" s="47">
        <v>4210</v>
      </c>
      <c r="C146" s="38" t="s">
        <v>1063</v>
      </c>
      <c r="D146" s="48">
        <v>21</v>
      </c>
      <c r="E146" s="48">
        <v>1</v>
      </c>
      <c r="F146" s="48">
        <v>1</v>
      </c>
      <c r="G146" s="48">
        <v>11</v>
      </c>
      <c r="H146" s="48">
        <v>6</v>
      </c>
      <c r="I146" s="48">
        <v>2</v>
      </c>
      <c r="J146" s="48">
        <v>0</v>
      </c>
      <c r="K146" s="48">
        <v>1</v>
      </c>
      <c r="L146" s="48">
        <v>0</v>
      </c>
      <c r="M146" s="48">
        <v>1998</v>
      </c>
      <c r="N146" s="56" t="s">
        <v>897</v>
      </c>
    </row>
    <row r="147" spans="2:14" x14ac:dyDescent="0.2">
      <c r="B147" s="44">
        <v>4249</v>
      </c>
      <c r="C147" s="45" t="s">
        <v>1064</v>
      </c>
      <c r="D147" s="46">
        <v>105</v>
      </c>
      <c r="E147" s="46">
        <v>3</v>
      </c>
      <c r="F147" s="46">
        <v>7</v>
      </c>
      <c r="G147" s="46">
        <v>24</v>
      </c>
      <c r="H147" s="46">
        <v>45</v>
      </c>
      <c r="I147" s="46">
        <v>13</v>
      </c>
      <c r="J147" s="46">
        <v>13</v>
      </c>
      <c r="K147" s="46">
        <v>21</v>
      </c>
      <c r="L147" s="46">
        <v>22</v>
      </c>
      <c r="M147" s="46">
        <v>17722</v>
      </c>
      <c r="N147" s="55" t="s">
        <v>798</v>
      </c>
    </row>
    <row r="148" spans="2:14" x14ac:dyDescent="0.2">
      <c r="B148" s="47">
        <v>4221</v>
      </c>
      <c r="C148" s="38" t="s">
        <v>1065</v>
      </c>
      <c r="D148" s="48">
        <v>0</v>
      </c>
      <c r="E148" s="48">
        <v>0</v>
      </c>
      <c r="F148" s="48">
        <v>0</v>
      </c>
      <c r="G148" s="48">
        <v>0</v>
      </c>
      <c r="H148" s="48">
        <v>0</v>
      </c>
      <c r="I148" s="48">
        <v>0</v>
      </c>
      <c r="J148" s="48">
        <v>0</v>
      </c>
      <c r="K148" s="48">
        <v>0</v>
      </c>
      <c r="L148" s="48">
        <v>0</v>
      </c>
      <c r="M148" s="48">
        <v>478</v>
      </c>
      <c r="N148" s="56" t="s">
        <v>1145</v>
      </c>
    </row>
    <row r="149" spans="2:14" x14ac:dyDescent="0.2">
      <c r="B149" s="47">
        <v>4222</v>
      </c>
      <c r="C149" s="38" t="s">
        <v>1066</v>
      </c>
      <c r="D149" s="48">
        <v>5</v>
      </c>
      <c r="E149" s="48">
        <v>0</v>
      </c>
      <c r="F149" s="48">
        <v>0</v>
      </c>
      <c r="G149" s="48">
        <v>1</v>
      </c>
      <c r="H149" s="48">
        <v>2</v>
      </c>
      <c r="I149" s="48">
        <v>0</v>
      </c>
      <c r="J149" s="48">
        <v>2</v>
      </c>
      <c r="K149" s="48">
        <v>2</v>
      </c>
      <c r="L149" s="48">
        <v>0</v>
      </c>
      <c r="M149" s="48">
        <v>729</v>
      </c>
      <c r="N149" s="56" t="s">
        <v>825</v>
      </c>
    </row>
    <row r="150" spans="2:14" x14ac:dyDescent="0.2">
      <c r="B150" s="47">
        <v>4223</v>
      </c>
      <c r="C150" s="38" t="s">
        <v>1067</v>
      </c>
      <c r="D150" s="48">
        <v>4</v>
      </c>
      <c r="E150" s="48">
        <v>0</v>
      </c>
      <c r="F150" s="48">
        <v>1</v>
      </c>
      <c r="G150" s="48">
        <v>0</v>
      </c>
      <c r="H150" s="48">
        <v>2</v>
      </c>
      <c r="I150" s="48">
        <v>0</v>
      </c>
      <c r="J150" s="48">
        <v>1</v>
      </c>
      <c r="K150" s="48">
        <v>0</v>
      </c>
      <c r="L150" s="48">
        <v>0</v>
      </c>
      <c r="M150" s="48">
        <v>941</v>
      </c>
      <c r="N150" s="56" t="s">
        <v>723</v>
      </c>
    </row>
    <row r="151" spans="2:14" x14ac:dyDescent="0.2">
      <c r="B151" s="47">
        <v>4224</v>
      </c>
      <c r="C151" s="38" t="s">
        <v>1068</v>
      </c>
      <c r="D151" s="48">
        <v>4</v>
      </c>
      <c r="E151" s="48">
        <v>0</v>
      </c>
      <c r="F151" s="48">
        <v>1</v>
      </c>
      <c r="G151" s="48">
        <v>0</v>
      </c>
      <c r="H151" s="48">
        <v>0</v>
      </c>
      <c r="I151" s="48">
        <v>2</v>
      </c>
      <c r="J151" s="48">
        <v>1</v>
      </c>
      <c r="K151" s="48">
        <v>3</v>
      </c>
      <c r="L151" s="48">
        <v>3</v>
      </c>
      <c r="M151" s="48">
        <v>581</v>
      </c>
      <c r="N151" s="56" t="s">
        <v>825</v>
      </c>
    </row>
    <row r="152" spans="2:14" x14ac:dyDescent="0.2">
      <c r="B152" s="47">
        <v>4226</v>
      </c>
      <c r="C152" s="38" t="s">
        <v>1069</v>
      </c>
      <c r="D152" s="48">
        <v>0</v>
      </c>
      <c r="E152" s="48">
        <v>0</v>
      </c>
      <c r="F152" s="48">
        <v>0</v>
      </c>
      <c r="G152" s="48">
        <v>0</v>
      </c>
      <c r="H152" s="48">
        <v>0</v>
      </c>
      <c r="I152" s="48">
        <v>0</v>
      </c>
      <c r="J152" s="48">
        <v>0</v>
      </c>
      <c r="K152" s="48">
        <v>0</v>
      </c>
      <c r="L152" s="48">
        <v>0</v>
      </c>
      <c r="M152" s="48">
        <v>274</v>
      </c>
      <c r="N152" s="56" t="s">
        <v>1145</v>
      </c>
    </row>
    <row r="153" spans="2:14" x14ac:dyDescent="0.2">
      <c r="B153" s="47">
        <v>4227</v>
      </c>
      <c r="C153" s="38" t="s">
        <v>1070</v>
      </c>
      <c r="D153" s="48">
        <v>3</v>
      </c>
      <c r="E153" s="48">
        <v>0</v>
      </c>
      <c r="F153" s="48">
        <v>0</v>
      </c>
      <c r="G153" s="48">
        <v>0</v>
      </c>
      <c r="H153" s="48">
        <v>2</v>
      </c>
      <c r="I153" s="48">
        <v>0</v>
      </c>
      <c r="J153" s="48">
        <v>1</v>
      </c>
      <c r="K153" s="48">
        <v>1</v>
      </c>
      <c r="L153" s="48">
        <v>0</v>
      </c>
      <c r="M153" s="48">
        <v>330</v>
      </c>
      <c r="N153" s="56" t="s">
        <v>870</v>
      </c>
    </row>
    <row r="154" spans="2:14" x14ac:dyDescent="0.2">
      <c r="B154" s="47">
        <v>4228</v>
      </c>
      <c r="C154" s="38" t="s">
        <v>1071</v>
      </c>
      <c r="D154" s="48">
        <v>7</v>
      </c>
      <c r="E154" s="48">
        <v>0</v>
      </c>
      <c r="F154" s="48">
        <v>1</v>
      </c>
      <c r="G154" s="48">
        <v>0</v>
      </c>
      <c r="H154" s="48">
        <v>3</v>
      </c>
      <c r="I154" s="48">
        <v>1</v>
      </c>
      <c r="J154" s="48">
        <v>2</v>
      </c>
      <c r="K154" s="48">
        <v>4</v>
      </c>
      <c r="L154" s="48">
        <v>1</v>
      </c>
      <c r="M154" s="48">
        <v>1430</v>
      </c>
      <c r="N154" s="56" t="s">
        <v>891</v>
      </c>
    </row>
    <row r="155" spans="2:14" x14ac:dyDescent="0.2">
      <c r="B155" s="47">
        <v>4229</v>
      </c>
      <c r="C155" s="38" t="s">
        <v>1072</v>
      </c>
      <c r="D155" s="48">
        <v>7</v>
      </c>
      <c r="E155" s="48">
        <v>2</v>
      </c>
      <c r="F155" s="48">
        <v>0</v>
      </c>
      <c r="G155" s="48">
        <v>0</v>
      </c>
      <c r="H155" s="48">
        <v>4</v>
      </c>
      <c r="I155" s="48">
        <v>0</v>
      </c>
      <c r="J155" s="48">
        <v>1</v>
      </c>
      <c r="K155" s="48">
        <v>1</v>
      </c>
      <c r="L155" s="48">
        <v>0</v>
      </c>
      <c r="M155" s="48">
        <v>544</v>
      </c>
      <c r="N155" s="56" t="s">
        <v>811</v>
      </c>
    </row>
    <row r="156" spans="2:14" x14ac:dyDescent="0.2">
      <c r="B156" s="47">
        <v>4230</v>
      </c>
      <c r="C156" s="38" t="s">
        <v>1073</v>
      </c>
      <c r="D156" s="48">
        <v>0</v>
      </c>
      <c r="E156" s="48">
        <v>0</v>
      </c>
      <c r="F156" s="48">
        <v>0</v>
      </c>
      <c r="G156" s="48">
        <v>0</v>
      </c>
      <c r="H156" s="48">
        <v>0</v>
      </c>
      <c r="I156" s="48">
        <v>0</v>
      </c>
      <c r="J156" s="48">
        <v>0</v>
      </c>
      <c r="K156" s="48">
        <v>0</v>
      </c>
      <c r="L156" s="48">
        <v>0</v>
      </c>
      <c r="M156" s="48">
        <v>562</v>
      </c>
      <c r="N156" s="56" t="s">
        <v>1145</v>
      </c>
    </row>
    <row r="157" spans="2:14" x14ac:dyDescent="0.2">
      <c r="B157" s="47">
        <v>4231</v>
      </c>
      <c r="C157" s="38" t="s">
        <v>1074</v>
      </c>
      <c r="D157" s="48">
        <v>4</v>
      </c>
      <c r="E157" s="48">
        <v>0</v>
      </c>
      <c r="F157" s="48">
        <v>0</v>
      </c>
      <c r="G157" s="48">
        <v>1</v>
      </c>
      <c r="H157" s="48">
        <v>3</v>
      </c>
      <c r="I157" s="48">
        <v>0</v>
      </c>
      <c r="J157" s="48">
        <v>0</v>
      </c>
      <c r="K157" s="48">
        <v>0</v>
      </c>
      <c r="L157" s="48">
        <v>0</v>
      </c>
      <c r="M157" s="48">
        <v>647</v>
      </c>
      <c r="N157" s="56" t="s">
        <v>906</v>
      </c>
    </row>
    <row r="158" spans="2:14" x14ac:dyDescent="0.2">
      <c r="B158" s="47">
        <v>4232</v>
      </c>
      <c r="C158" s="38" t="s">
        <v>1075</v>
      </c>
      <c r="D158" s="48">
        <v>0</v>
      </c>
      <c r="E158" s="48">
        <v>0</v>
      </c>
      <c r="F158" s="48">
        <v>0</v>
      </c>
      <c r="G158" s="48">
        <v>0</v>
      </c>
      <c r="H158" s="48">
        <v>0</v>
      </c>
      <c r="I158" s="48">
        <v>0</v>
      </c>
      <c r="J158" s="48">
        <v>0</v>
      </c>
      <c r="K158" s="48">
        <v>0</v>
      </c>
      <c r="L158" s="48">
        <v>0</v>
      </c>
      <c r="M158" s="48">
        <v>95</v>
      </c>
      <c r="N158" s="56" t="s">
        <v>1145</v>
      </c>
    </row>
    <row r="159" spans="2:14" x14ac:dyDescent="0.2">
      <c r="B159" s="47">
        <v>4233</v>
      </c>
      <c r="C159" s="38" t="s">
        <v>1076</v>
      </c>
      <c r="D159" s="48">
        <v>2</v>
      </c>
      <c r="E159" s="48">
        <v>0</v>
      </c>
      <c r="F159" s="48">
        <v>0</v>
      </c>
      <c r="G159" s="48">
        <v>0</v>
      </c>
      <c r="H159" s="48">
        <v>0</v>
      </c>
      <c r="I159" s="48">
        <v>1</v>
      </c>
      <c r="J159" s="48">
        <v>1</v>
      </c>
      <c r="K159" s="48">
        <v>2</v>
      </c>
      <c r="L159" s="48">
        <v>0</v>
      </c>
      <c r="M159" s="48">
        <v>162</v>
      </c>
      <c r="N159" s="56" t="s">
        <v>802</v>
      </c>
    </row>
    <row r="160" spans="2:14" x14ac:dyDescent="0.2">
      <c r="B160" s="47">
        <v>4234</v>
      </c>
      <c r="C160" s="38" t="s">
        <v>1077</v>
      </c>
      <c r="D160" s="48">
        <v>18</v>
      </c>
      <c r="E160" s="48">
        <v>0</v>
      </c>
      <c r="F160" s="48">
        <v>0</v>
      </c>
      <c r="G160" s="48">
        <v>4</v>
      </c>
      <c r="H160" s="48">
        <v>11</v>
      </c>
      <c r="I160" s="48">
        <v>2</v>
      </c>
      <c r="J160" s="48">
        <v>1</v>
      </c>
      <c r="K160" s="48">
        <v>2</v>
      </c>
      <c r="L160" s="48">
        <v>10</v>
      </c>
      <c r="M160" s="48">
        <v>1582</v>
      </c>
      <c r="N160" s="56" t="s">
        <v>1154</v>
      </c>
    </row>
    <row r="161" spans="2:14" x14ac:dyDescent="0.2">
      <c r="B161" s="47">
        <v>4235</v>
      </c>
      <c r="C161" s="38" t="s">
        <v>1078</v>
      </c>
      <c r="D161" s="48">
        <v>5</v>
      </c>
      <c r="E161" s="48">
        <v>0</v>
      </c>
      <c r="F161" s="48">
        <v>0</v>
      </c>
      <c r="G161" s="48">
        <v>3</v>
      </c>
      <c r="H161" s="48">
        <v>2</v>
      </c>
      <c r="I161" s="48">
        <v>0</v>
      </c>
      <c r="J161" s="48">
        <v>0</v>
      </c>
      <c r="K161" s="48">
        <v>0</v>
      </c>
      <c r="L161" s="48">
        <v>0</v>
      </c>
      <c r="M161" s="48">
        <v>633</v>
      </c>
      <c r="N161" s="56" t="s">
        <v>900</v>
      </c>
    </row>
    <row r="162" spans="2:14" x14ac:dyDescent="0.2">
      <c r="B162" s="47">
        <v>4236</v>
      </c>
      <c r="C162" s="38" t="s">
        <v>1079</v>
      </c>
      <c r="D162" s="48">
        <v>6</v>
      </c>
      <c r="E162" s="48">
        <v>0</v>
      </c>
      <c r="F162" s="48">
        <v>0</v>
      </c>
      <c r="G162" s="48">
        <v>3</v>
      </c>
      <c r="H162" s="48">
        <v>3</v>
      </c>
      <c r="I162" s="48">
        <v>0</v>
      </c>
      <c r="J162" s="48">
        <v>0</v>
      </c>
      <c r="K162" s="48">
        <v>0</v>
      </c>
      <c r="L162" s="48">
        <v>0</v>
      </c>
      <c r="M162" s="48">
        <v>4197</v>
      </c>
      <c r="N162" s="56" t="s">
        <v>1143</v>
      </c>
    </row>
    <row r="163" spans="2:14" x14ac:dyDescent="0.2">
      <c r="B163" s="47">
        <v>4237</v>
      </c>
      <c r="C163" s="38" t="s">
        <v>1080</v>
      </c>
      <c r="D163" s="48">
        <v>3</v>
      </c>
      <c r="E163" s="48">
        <v>0</v>
      </c>
      <c r="F163" s="48">
        <v>0</v>
      </c>
      <c r="G163" s="48">
        <v>1</v>
      </c>
      <c r="H163" s="48">
        <v>2</v>
      </c>
      <c r="I163" s="48">
        <v>0</v>
      </c>
      <c r="J163" s="48">
        <v>0</v>
      </c>
      <c r="K163" s="48">
        <v>1</v>
      </c>
      <c r="L163" s="48">
        <v>0</v>
      </c>
      <c r="M163" s="48">
        <v>651</v>
      </c>
      <c r="N163" s="56" t="s">
        <v>714</v>
      </c>
    </row>
    <row r="164" spans="2:14" x14ac:dyDescent="0.2">
      <c r="B164" s="47">
        <v>4238</v>
      </c>
      <c r="C164" s="38" t="s">
        <v>1081</v>
      </c>
      <c r="D164" s="48">
        <v>1</v>
      </c>
      <c r="E164" s="48">
        <v>0</v>
      </c>
      <c r="F164" s="48">
        <v>0</v>
      </c>
      <c r="G164" s="48">
        <v>1</v>
      </c>
      <c r="H164" s="48">
        <v>0</v>
      </c>
      <c r="I164" s="48">
        <v>0</v>
      </c>
      <c r="J164" s="48">
        <v>0</v>
      </c>
      <c r="K164" s="48">
        <v>0</v>
      </c>
      <c r="L164" s="48">
        <v>0</v>
      </c>
      <c r="M164" s="48">
        <v>464</v>
      </c>
      <c r="N164" s="56" t="s">
        <v>803</v>
      </c>
    </row>
    <row r="165" spans="2:14" x14ac:dyDescent="0.2">
      <c r="B165" s="47">
        <v>4239</v>
      </c>
      <c r="C165" s="38" t="s">
        <v>1082</v>
      </c>
      <c r="D165" s="48">
        <v>20</v>
      </c>
      <c r="E165" s="48">
        <v>1</v>
      </c>
      <c r="F165" s="48">
        <v>4</v>
      </c>
      <c r="G165" s="48">
        <v>5</v>
      </c>
      <c r="H165" s="48">
        <v>5</v>
      </c>
      <c r="I165" s="48">
        <v>3</v>
      </c>
      <c r="J165" s="48">
        <v>2</v>
      </c>
      <c r="K165" s="48">
        <v>1</v>
      </c>
      <c r="L165" s="48">
        <v>1</v>
      </c>
      <c r="M165" s="48">
        <v>1970</v>
      </c>
      <c r="N165" s="56" t="s">
        <v>880</v>
      </c>
    </row>
    <row r="166" spans="2:14" x14ac:dyDescent="0.2">
      <c r="B166" s="47">
        <v>4240</v>
      </c>
      <c r="C166" s="38" t="s">
        <v>1083</v>
      </c>
      <c r="D166" s="48">
        <v>16</v>
      </c>
      <c r="E166" s="48">
        <v>0</v>
      </c>
      <c r="F166" s="48">
        <v>0</v>
      </c>
      <c r="G166" s="48">
        <v>5</v>
      </c>
      <c r="H166" s="48">
        <v>6</v>
      </c>
      <c r="I166" s="48">
        <v>4</v>
      </c>
      <c r="J166" s="48">
        <v>1</v>
      </c>
      <c r="K166" s="48">
        <v>4</v>
      </c>
      <c r="L166" s="48">
        <v>7</v>
      </c>
      <c r="M166" s="48">
        <v>1452</v>
      </c>
      <c r="N166" s="56" t="s">
        <v>711</v>
      </c>
    </row>
    <row r="167" spans="2:14" x14ac:dyDescent="0.2">
      <c r="B167" s="44">
        <v>4269</v>
      </c>
      <c r="C167" s="45" t="s">
        <v>1084</v>
      </c>
      <c r="D167" s="46">
        <v>287</v>
      </c>
      <c r="E167" s="46">
        <v>15</v>
      </c>
      <c r="F167" s="46">
        <v>39</v>
      </c>
      <c r="G167" s="46">
        <v>99</v>
      </c>
      <c r="H167" s="46">
        <v>78</v>
      </c>
      <c r="I167" s="46">
        <v>32</v>
      </c>
      <c r="J167" s="46">
        <v>24</v>
      </c>
      <c r="K167" s="46">
        <v>43</v>
      </c>
      <c r="L167" s="46">
        <v>4</v>
      </c>
      <c r="M167" s="46">
        <v>23733</v>
      </c>
      <c r="N167" s="55" t="s">
        <v>873</v>
      </c>
    </row>
    <row r="168" spans="2:14" x14ac:dyDescent="0.2">
      <c r="B168" s="47">
        <v>4251</v>
      </c>
      <c r="C168" s="38" t="s">
        <v>1085</v>
      </c>
      <c r="D168" s="48">
        <v>8</v>
      </c>
      <c r="E168" s="48">
        <v>0</v>
      </c>
      <c r="F168" s="48">
        <v>0</v>
      </c>
      <c r="G168" s="48">
        <v>5</v>
      </c>
      <c r="H168" s="48">
        <v>1</v>
      </c>
      <c r="I168" s="48">
        <v>1</v>
      </c>
      <c r="J168" s="48">
        <v>1</v>
      </c>
      <c r="K168" s="48">
        <v>1</v>
      </c>
      <c r="L168" s="48">
        <v>0</v>
      </c>
      <c r="M168" s="48">
        <v>407</v>
      </c>
      <c r="N168" s="56" t="s">
        <v>1148</v>
      </c>
    </row>
    <row r="169" spans="2:14" x14ac:dyDescent="0.2">
      <c r="B169" s="47">
        <v>4252</v>
      </c>
      <c r="C169" s="38" t="s">
        <v>1086</v>
      </c>
      <c r="D169" s="48">
        <v>33</v>
      </c>
      <c r="E169" s="48">
        <v>1</v>
      </c>
      <c r="F169" s="48">
        <v>5</v>
      </c>
      <c r="G169" s="48">
        <v>9</v>
      </c>
      <c r="H169" s="48">
        <v>12</v>
      </c>
      <c r="I169" s="48">
        <v>3</v>
      </c>
      <c r="J169" s="48">
        <v>3</v>
      </c>
      <c r="K169" s="48">
        <v>0</v>
      </c>
      <c r="L169" s="48">
        <v>0</v>
      </c>
      <c r="M169" s="48">
        <v>2568</v>
      </c>
      <c r="N169" s="56" t="s">
        <v>811</v>
      </c>
    </row>
    <row r="170" spans="2:14" x14ac:dyDescent="0.2">
      <c r="B170" s="47">
        <v>4253</v>
      </c>
      <c r="C170" s="38" t="s">
        <v>1087</v>
      </c>
      <c r="D170" s="48">
        <v>8</v>
      </c>
      <c r="E170" s="48">
        <v>0</v>
      </c>
      <c r="F170" s="48">
        <v>0</v>
      </c>
      <c r="G170" s="48">
        <v>2</v>
      </c>
      <c r="H170" s="48">
        <v>4</v>
      </c>
      <c r="I170" s="48">
        <v>1</v>
      </c>
      <c r="J170" s="48">
        <v>1</v>
      </c>
      <c r="K170" s="48">
        <v>6</v>
      </c>
      <c r="L170" s="48">
        <v>0</v>
      </c>
      <c r="M170" s="48">
        <v>1744</v>
      </c>
      <c r="N170" s="56" t="s">
        <v>714</v>
      </c>
    </row>
    <row r="171" spans="2:14" x14ac:dyDescent="0.2">
      <c r="B171" s="47">
        <v>4254</v>
      </c>
      <c r="C171" s="38" t="s">
        <v>1088</v>
      </c>
      <c r="D171" s="48">
        <v>21</v>
      </c>
      <c r="E171" s="48">
        <v>0</v>
      </c>
      <c r="F171" s="48">
        <v>3</v>
      </c>
      <c r="G171" s="48">
        <v>8</v>
      </c>
      <c r="H171" s="48">
        <v>4</v>
      </c>
      <c r="I171" s="48">
        <v>5</v>
      </c>
      <c r="J171" s="48">
        <v>1</v>
      </c>
      <c r="K171" s="48">
        <v>0</v>
      </c>
      <c r="L171" s="48">
        <v>0</v>
      </c>
      <c r="M171" s="48">
        <v>5125</v>
      </c>
      <c r="N171" s="56" t="s">
        <v>851</v>
      </c>
    </row>
    <row r="172" spans="2:14" x14ac:dyDescent="0.2">
      <c r="B172" s="47">
        <v>4255</v>
      </c>
      <c r="C172" s="38" t="s">
        <v>1089</v>
      </c>
      <c r="D172" s="48">
        <v>21</v>
      </c>
      <c r="E172" s="48">
        <v>2</v>
      </c>
      <c r="F172" s="48">
        <v>2</v>
      </c>
      <c r="G172" s="48">
        <v>7</v>
      </c>
      <c r="H172" s="48">
        <v>6</v>
      </c>
      <c r="I172" s="48">
        <v>2</v>
      </c>
      <c r="J172" s="48">
        <v>2</v>
      </c>
      <c r="K172" s="48">
        <v>3</v>
      </c>
      <c r="L172" s="48">
        <v>0</v>
      </c>
      <c r="M172" s="48">
        <v>735</v>
      </c>
      <c r="N172" s="56" t="s">
        <v>1410</v>
      </c>
    </row>
    <row r="173" spans="2:14" x14ac:dyDescent="0.2">
      <c r="B173" s="47">
        <v>4256</v>
      </c>
      <c r="C173" s="38" t="s">
        <v>1090</v>
      </c>
      <c r="D173" s="48">
        <v>34</v>
      </c>
      <c r="E173" s="48">
        <v>3</v>
      </c>
      <c r="F173" s="48">
        <v>5</v>
      </c>
      <c r="G173" s="48">
        <v>11</v>
      </c>
      <c r="H173" s="48">
        <v>10</v>
      </c>
      <c r="I173" s="48">
        <v>4</v>
      </c>
      <c r="J173" s="48">
        <v>1</v>
      </c>
      <c r="K173" s="48">
        <v>1</v>
      </c>
      <c r="L173" s="48">
        <v>0</v>
      </c>
      <c r="M173" s="48">
        <v>536</v>
      </c>
      <c r="N173" s="56" t="s">
        <v>1411</v>
      </c>
    </row>
    <row r="174" spans="2:14" x14ac:dyDescent="0.2">
      <c r="B174" s="47">
        <v>4257</v>
      </c>
      <c r="C174" s="38" t="s">
        <v>1091</v>
      </c>
      <c r="D174" s="48">
        <v>0</v>
      </c>
      <c r="E174" s="48">
        <v>0</v>
      </c>
      <c r="F174" s="48">
        <v>0</v>
      </c>
      <c r="G174" s="48">
        <v>0</v>
      </c>
      <c r="H174" s="48">
        <v>0</v>
      </c>
      <c r="I174" s="48">
        <v>0</v>
      </c>
      <c r="J174" s="48">
        <v>0</v>
      </c>
      <c r="K174" s="48">
        <v>0</v>
      </c>
      <c r="L174" s="48">
        <v>0</v>
      </c>
      <c r="M174" s="48">
        <v>186</v>
      </c>
      <c r="N174" s="56" t="s">
        <v>1145</v>
      </c>
    </row>
    <row r="175" spans="2:14" x14ac:dyDescent="0.2">
      <c r="B175" s="47">
        <v>4258</v>
      </c>
      <c r="C175" s="38" t="s">
        <v>285</v>
      </c>
      <c r="D175" s="48">
        <v>94</v>
      </c>
      <c r="E175" s="48">
        <v>4</v>
      </c>
      <c r="F175" s="48">
        <v>17</v>
      </c>
      <c r="G175" s="48">
        <v>37</v>
      </c>
      <c r="H175" s="48">
        <v>22</v>
      </c>
      <c r="I175" s="48">
        <v>7</v>
      </c>
      <c r="J175" s="48">
        <v>7</v>
      </c>
      <c r="K175" s="48">
        <v>11</v>
      </c>
      <c r="L175" s="48">
        <v>0</v>
      </c>
      <c r="M175" s="48">
        <v>7190</v>
      </c>
      <c r="N175" s="56" t="s">
        <v>874</v>
      </c>
    </row>
    <row r="176" spans="2:14" x14ac:dyDescent="0.2">
      <c r="B176" s="47">
        <v>4259</v>
      </c>
      <c r="C176" s="38" t="s">
        <v>1092</v>
      </c>
      <c r="D176" s="48">
        <v>4</v>
      </c>
      <c r="E176" s="48">
        <v>0</v>
      </c>
      <c r="F176" s="48">
        <v>1</v>
      </c>
      <c r="G176" s="48">
        <v>1</v>
      </c>
      <c r="H176" s="48">
        <v>2</v>
      </c>
      <c r="I176" s="48">
        <v>0</v>
      </c>
      <c r="J176" s="48">
        <v>0</v>
      </c>
      <c r="K176" s="48">
        <v>0</v>
      </c>
      <c r="L176" s="48">
        <v>0</v>
      </c>
      <c r="M176" s="48">
        <v>440</v>
      </c>
      <c r="N176" s="56" t="s">
        <v>870</v>
      </c>
    </row>
    <row r="177" spans="2:14" x14ac:dyDescent="0.2">
      <c r="B177" s="47">
        <v>4260</v>
      </c>
      <c r="C177" s="38" t="s">
        <v>1093</v>
      </c>
      <c r="D177" s="48">
        <v>13</v>
      </c>
      <c r="E177" s="48">
        <v>3</v>
      </c>
      <c r="F177" s="48">
        <v>2</v>
      </c>
      <c r="G177" s="48">
        <v>3</v>
      </c>
      <c r="H177" s="48">
        <v>2</v>
      </c>
      <c r="I177" s="48">
        <v>0</v>
      </c>
      <c r="J177" s="48">
        <v>3</v>
      </c>
      <c r="K177" s="48">
        <v>3</v>
      </c>
      <c r="L177" s="48">
        <v>3</v>
      </c>
      <c r="M177" s="48">
        <v>1707</v>
      </c>
      <c r="N177" s="56" t="s">
        <v>763</v>
      </c>
    </row>
    <row r="178" spans="2:14" x14ac:dyDescent="0.2">
      <c r="B178" s="47">
        <v>4261</v>
      </c>
      <c r="C178" s="38" t="s">
        <v>1094</v>
      </c>
      <c r="D178" s="48">
        <v>8</v>
      </c>
      <c r="E178" s="48">
        <v>0</v>
      </c>
      <c r="F178" s="48">
        <v>1</v>
      </c>
      <c r="G178" s="48">
        <v>4</v>
      </c>
      <c r="H178" s="48">
        <v>3</v>
      </c>
      <c r="I178" s="48">
        <v>0</v>
      </c>
      <c r="J178" s="48">
        <v>0</v>
      </c>
      <c r="K178" s="48">
        <v>0</v>
      </c>
      <c r="L178" s="48">
        <v>0</v>
      </c>
      <c r="M178" s="48">
        <v>1000</v>
      </c>
      <c r="N178" s="56" t="s">
        <v>765</v>
      </c>
    </row>
    <row r="179" spans="2:14" x14ac:dyDescent="0.2">
      <c r="B179" s="47">
        <v>4262</v>
      </c>
      <c r="C179" s="38" t="s">
        <v>1095</v>
      </c>
      <c r="D179" s="48">
        <v>9</v>
      </c>
      <c r="E179" s="48">
        <v>0</v>
      </c>
      <c r="F179" s="48">
        <v>1</v>
      </c>
      <c r="G179" s="48">
        <v>3</v>
      </c>
      <c r="H179" s="48">
        <v>0</v>
      </c>
      <c r="I179" s="48">
        <v>3</v>
      </c>
      <c r="J179" s="48">
        <v>2</v>
      </c>
      <c r="K179" s="48">
        <v>4</v>
      </c>
      <c r="L179" s="48">
        <v>0</v>
      </c>
      <c r="M179" s="48">
        <v>496</v>
      </c>
      <c r="N179" s="56" t="s">
        <v>1403</v>
      </c>
    </row>
    <row r="180" spans="2:14" x14ac:dyDescent="0.2">
      <c r="B180" s="47">
        <v>4263</v>
      </c>
      <c r="C180" s="38" t="s">
        <v>1096</v>
      </c>
      <c r="D180" s="48">
        <v>25</v>
      </c>
      <c r="E180" s="48">
        <v>0</v>
      </c>
      <c r="F180" s="48">
        <v>2</v>
      </c>
      <c r="G180" s="48">
        <v>7</v>
      </c>
      <c r="H180" s="48">
        <v>10</v>
      </c>
      <c r="I180" s="48">
        <v>3</v>
      </c>
      <c r="J180" s="48">
        <v>3</v>
      </c>
      <c r="K180" s="48">
        <v>10</v>
      </c>
      <c r="L180" s="48">
        <v>1</v>
      </c>
      <c r="M180" s="48">
        <v>1180</v>
      </c>
      <c r="N180" s="56" t="s">
        <v>646</v>
      </c>
    </row>
    <row r="181" spans="2:14" x14ac:dyDescent="0.2">
      <c r="B181" s="47">
        <v>4264</v>
      </c>
      <c r="C181" s="38" t="s">
        <v>1097</v>
      </c>
      <c r="D181" s="48">
        <v>9</v>
      </c>
      <c r="E181" s="48">
        <v>2</v>
      </c>
      <c r="F181" s="48">
        <v>0</v>
      </c>
      <c r="G181" s="48">
        <v>2</v>
      </c>
      <c r="H181" s="48">
        <v>2</v>
      </c>
      <c r="I181" s="48">
        <v>3</v>
      </c>
      <c r="J181" s="48">
        <v>0</v>
      </c>
      <c r="K181" s="48">
        <v>4</v>
      </c>
      <c r="L181" s="48">
        <v>0</v>
      </c>
      <c r="M181" s="48">
        <v>419</v>
      </c>
      <c r="N181" s="56" t="s">
        <v>643</v>
      </c>
    </row>
    <row r="182" spans="2:14" x14ac:dyDescent="0.2">
      <c r="B182" s="44">
        <v>4299</v>
      </c>
      <c r="C182" s="45" t="s">
        <v>1098</v>
      </c>
      <c r="D182" s="46">
        <v>878</v>
      </c>
      <c r="E182" s="46">
        <v>34</v>
      </c>
      <c r="F182" s="46">
        <v>129</v>
      </c>
      <c r="G182" s="46">
        <v>299</v>
      </c>
      <c r="H182" s="46">
        <v>247</v>
      </c>
      <c r="I182" s="46">
        <v>122</v>
      </c>
      <c r="J182" s="46">
        <v>47</v>
      </c>
      <c r="K182" s="46">
        <v>154</v>
      </c>
      <c r="L182" s="46">
        <v>43</v>
      </c>
      <c r="M182" s="46">
        <v>37281</v>
      </c>
      <c r="N182" s="55" t="s">
        <v>1378</v>
      </c>
    </row>
    <row r="183" spans="2:14" x14ac:dyDescent="0.2">
      <c r="B183" s="47">
        <v>4271</v>
      </c>
      <c r="C183" s="38" t="s">
        <v>1099</v>
      </c>
      <c r="D183" s="48">
        <v>168</v>
      </c>
      <c r="E183" s="48">
        <v>7</v>
      </c>
      <c r="F183" s="48">
        <v>37</v>
      </c>
      <c r="G183" s="48">
        <v>54</v>
      </c>
      <c r="H183" s="48">
        <v>49</v>
      </c>
      <c r="I183" s="48">
        <v>16</v>
      </c>
      <c r="J183" s="48">
        <v>5</v>
      </c>
      <c r="K183" s="48">
        <v>25</v>
      </c>
      <c r="L183" s="48">
        <v>5</v>
      </c>
      <c r="M183" s="48">
        <v>4273</v>
      </c>
      <c r="N183" s="56" t="s">
        <v>1412</v>
      </c>
    </row>
    <row r="184" spans="2:14" x14ac:dyDescent="0.2">
      <c r="B184" s="47">
        <v>4273</v>
      </c>
      <c r="C184" s="38" t="s">
        <v>1100</v>
      </c>
      <c r="D184" s="48">
        <v>3</v>
      </c>
      <c r="E184" s="48">
        <v>0</v>
      </c>
      <c r="F184" s="48">
        <v>0</v>
      </c>
      <c r="G184" s="48">
        <v>1</v>
      </c>
      <c r="H184" s="48">
        <v>0</v>
      </c>
      <c r="I184" s="48">
        <v>0</v>
      </c>
      <c r="J184" s="48">
        <v>2</v>
      </c>
      <c r="K184" s="48">
        <v>1</v>
      </c>
      <c r="L184" s="48">
        <v>0</v>
      </c>
      <c r="M184" s="48">
        <v>403</v>
      </c>
      <c r="N184" s="56" t="s">
        <v>866</v>
      </c>
    </row>
    <row r="185" spans="2:14" x14ac:dyDescent="0.2">
      <c r="B185" s="47">
        <v>4274</v>
      </c>
      <c r="C185" s="38" t="s">
        <v>1101</v>
      </c>
      <c r="D185" s="48">
        <v>26</v>
      </c>
      <c r="E185" s="48">
        <v>2</v>
      </c>
      <c r="F185" s="48">
        <v>2</v>
      </c>
      <c r="G185" s="48">
        <v>5</v>
      </c>
      <c r="H185" s="48">
        <v>9</v>
      </c>
      <c r="I185" s="48">
        <v>5</v>
      </c>
      <c r="J185" s="48">
        <v>3</v>
      </c>
      <c r="K185" s="48">
        <v>5</v>
      </c>
      <c r="L185" s="48">
        <v>0</v>
      </c>
      <c r="M185" s="48">
        <v>2013</v>
      </c>
      <c r="N185" s="56" t="s">
        <v>811</v>
      </c>
    </row>
    <row r="186" spans="2:14" x14ac:dyDescent="0.2">
      <c r="B186" s="47">
        <v>4275</v>
      </c>
      <c r="C186" s="38" t="s">
        <v>1102</v>
      </c>
      <c r="D186" s="48">
        <v>3</v>
      </c>
      <c r="E186" s="48">
        <v>0</v>
      </c>
      <c r="F186" s="48">
        <v>1</v>
      </c>
      <c r="G186" s="48">
        <v>1</v>
      </c>
      <c r="H186" s="48">
        <v>1</v>
      </c>
      <c r="I186" s="48">
        <v>0</v>
      </c>
      <c r="J186" s="48">
        <v>0</v>
      </c>
      <c r="K186" s="48">
        <v>0</v>
      </c>
      <c r="L186" s="48">
        <v>1</v>
      </c>
      <c r="M186" s="48">
        <v>453</v>
      </c>
      <c r="N186" s="56" t="s">
        <v>715</v>
      </c>
    </row>
    <row r="187" spans="2:14" x14ac:dyDescent="0.2">
      <c r="B187" s="47">
        <v>4276</v>
      </c>
      <c r="C187" s="38" t="s">
        <v>1103</v>
      </c>
      <c r="D187" s="48">
        <v>17</v>
      </c>
      <c r="E187" s="48">
        <v>3</v>
      </c>
      <c r="F187" s="48">
        <v>1</v>
      </c>
      <c r="G187" s="48">
        <v>3</v>
      </c>
      <c r="H187" s="48">
        <v>3</v>
      </c>
      <c r="I187" s="48">
        <v>7</v>
      </c>
      <c r="J187" s="48">
        <v>0</v>
      </c>
      <c r="K187" s="48">
        <v>8</v>
      </c>
      <c r="L187" s="48">
        <v>9</v>
      </c>
      <c r="M187" s="48">
        <v>2298</v>
      </c>
      <c r="N187" s="56" t="s">
        <v>866</v>
      </c>
    </row>
    <row r="188" spans="2:14" x14ac:dyDescent="0.2">
      <c r="B188" s="47">
        <v>4277</v>
      </c>
      <c r="C188" s="38" t="s">
        <v>1104</v>
      </c>
      <c r="D188" s="48">
        <v>4</v>
      </c>
      <c r="E188" s="48">
        <v>0</v>
      </c>
      <c r="F188" s="48">
        <v>1</v>
      </c>
      <c r="G188" s="48">
        <v>0</v>
      </c>
      <c r="H188" s="48">
        <v>1</v>
      </c>
      <c r="I188" s="48">
        <v>2</v>
      </c>
      <c r="J188" s="48">
        <v>0</v>
      </c>
      <c r="K188" s="48">
        <v>2</v>
      </c>
      <c r="L188" s="48">
        <v>1</v>
      </c>
      <c r="M188" s="48">
        <v>454</v>
      </c>
      <c r="N188" s="56" t="s">
        <v>1150</v>
      </c>
    </row>
    <row r="189" spans="2:14" x14ac:dyDescent="0.2">
      <c r="B189" s="47">
        <v>4279</v>
      </c>
      <c r="C189" s="38" t="s">
        <v>1105</v>
      </c>
      <c r="D189" s="48">
        <v>25</v>
      </c>
      <c r="E189" s="48">
        <v>3</v>
      </c>
      <c r="F189" s="48">
        <v>3</v>
      </c>
      <c r="G189" s="48">
        <v>10</v>
      </c>
      <c r="H189" s="48">
        <v>2</v>
      </c>
      <c r="I189" s="48">
        <v>5</v>
      </c>
      <c r="J189" s="48">
        <v>2</v>
      </c>
      <c r="K189" s="48">
        <v>8</v>
      </c>
      <c r="L189" s="48">
        <v>0</v>
      </c>
      <c r="M189" s="48">
        <v>1500</v>
      </c>
      <c r="N189" s="56" t="s">
        <v>741</v>
      </c>
    </row>
    <row r="190" spans="2:14" x14ac:dyDescent="0.2">
      <c r="B190" s="47">
        <v>4280</v>
      </c>
      <c r="C190" s="38" t="s">
        <v>1106</v>
      </c>
      <c r="D190" s="48">
        <v>317</v>
      </c>
      <c r="E190" s="48">
        <v>9</v>
      </c>
      <c r="F190" s="48">
        <v>42</v>
      </c>
      <c r="G190" s="48">
        <v>127</v>
      </c>
      <c r="H190" s="48">
        <v>89</v>
      </c>
      <c r="I190" s="48">
        <v>39</v>
      </c>
      <c r="J190" s="48">
        <v>11</v>
      </c>
      <c r="K190" s="48">
        <v>54</v>
      </c>
      <c r="L190" s="48">
        <v>7</v>
      </c>
      <c r="M190" s="48">
        <v>6986</v>
      </c>
      <c r="N190" s="56" t="s">
        <v>1413</v>
      </c>
    </row>
    <row r="191" spans="2:14" x14ac:dyDescent="0.2">
      <c r="B191" s="47">
        <v>4281</v>
      </c>
      <c r="C191" s="38" t="s">
        <v>1107</v>
      </c>
      <c r="D191" s="48">
        <v>9</v>
      </c>
      <c r="E191" s="48">
        <v>0</v>
      </c>
      <c r="F191" s="48">
        <v>0</v>
      </c>
      <c r="G191" s="48">
        <v>1</v>
      </c>
      <c r="H191" s="48">
        <v>4</v>
      </c>
      <c r="I191" s="48">
        <v>1</v>
      </c>
      <c r="J191" s="48">
        <v>3</v>
      </c>
      <c r="K191" s="48">
        <v>4</v>
      </c>
      <c r="L191" s="48">
        <v>3</v>
      </c>
      <c r="M191" s="48">
        <v>747</v>
      </c>
      <c r="N191" s="56" t="s">
        <v>732</v>
      </c>
    </row>
    <row r="192" spans="2:14" x14ac:dyDescent="0.2">
      <c r="B192" s="47">
        <v>4282</v>
      </c>
      <c r="C192" s="38" t="s">
        <v>1108</v>
      </c>
      <c r="D192" s="48">
        <v>69</v>
      </c>
      <c r="E192" s="48">
        <v>0</v>
      </c>
      <c r="F192" s="48">
        <v>5</v>
      </c>
      <c r="G192" s="48">
        <v>17</v>
      </c>
      <c r="H192" s="48">
        <v>19</v>
      </c>
      <c r="I192" s="48">
        <v>17</v>
      </c>
      <c r="J192" s="48">
        <v>11</v>
      </c>
      <c r="K192" s="48">
        <v>23</v>
      </c>
      <c r="L192" s="48">
        <v>0</v>
      </c>
      <c r="M192" s="48">
        <v>4439</v>
      </c>
      <c r="N192" s="56" t="s">
        <v>1409</v>
      </c>
    </row>
    <row r="193" spans="2:14" x14ac:dyDescent="0.2">
      <c r="B193" s="47">
        <v>4283</v>
      </c>
      <c r="C193" s="38" t="s">
        <v>1109</v>
      </c>
      <c r="D193" s="48">
        <v>82</v>
      </c>
      <c r="E193" s="48">
        <v>6</v>
      </c>
      <c r="F193" s="48">
        <v>20</v>
      </c>
      <c r="G193" s="48">
        <v>18</v>
      </c>
      <c r="H193" s="48">
        <v>18</v>
      </c>
      <c r="I193" s="48">
        <v>16</v>
      </c>
      <c r="J193" s="48">
        <v>4</v>
      </c>
      <c r="K193" s="48">
        <v>7</v>
      </c>
      <c r="L193" s="48">
        <v>3</v>
      </c>
      <c r="M193" s="48">
        <v>2139</v>
      </c>
      <c r="N193" s="56" t="s">
        <v>1414</v>
      </c>
    </row>
    <row r="194" spans="2:14" x14ac:dyDescent="0.2">
      <c r="B194" s="47">
        <v>4284</v>
      </c>
      <c r="C194" s="38" t="s">
        <v>1110</v>
      </c>
      <c r="D194" s="48">
        <v>18</v>
      </c>
      <c r="E194" s="48">
        <v>0</v>
      </c>
      <c r="F194" s="48">
        <v>2</v>
      </c>
      <c r="G194" s="48">
        <v>5</v>
      </c>
      <c r="H194" s="48">
        <v>9</v>
      </c>
      <c r="I194" s="48">
        <v>2</v>
      </c>
      <c r="J194" s="48">
        <v>0</v>
      </c>
      <c r="K194" s="48">
        <v>4</v>
      </c>
      <c r="L194" s="48">
        <v>5</v>
      </c>
      <c r="M194" s="48">
        <v>661</v>
      </c>
      <c r="N194" s="56" t="s">
        <v>617</v>
      </c>
    </row>
    <row r="195" spans="2:14" x14ac:dyDescent="0.2">
      <c r="B195" s="47">
        <v>4285</v>
      </c>
      <c r="C195" s="38" t="s">
        <v>1111</v>
      </c>
      <c r="D195" s="48">
        <v>77</v>
      </c>
      <c r="E195" s="48">
        <v>2</v>
      </c>
      <c r="F195" s="48">
        <v>9</v>
      </c>
      <c r="G195" s="48">
        <v>32</v>
      </c>
      <c r="H195" s="48">
        <v>24</v>
      </c>
      <c r="I195" s="48">
        <v>7</v>
      </c>
      <c r="J195" s="48">
        <v>3</v>
      </c>
      <c r="K195" s="48">
        <v>8</v>
      </c>
      <c r="L195" s="48">
        <v>0</v>
      </c>
      <c r="M195" s="48">
        <v>2422</v>
      </c>
      <c r="N195" s="56" t="s">
        <v>1415</v>
      </c>
    </row>
    <row r="196" spans="2:14" x14ac:dyDescent="0.2">
      <c r="B196" s="47">
        <v>4286</v>
      </c>
      <c r="C196" s="38" t="s">
        <v>1112</v>
      </c>
      <c r="D196" s="48">
        <v>9</v>
      </c>
      <c r="E196" s="48">
        <v>0</v>
      </c>
      <c r="F196" s="48">
        <v>2</v>
      </c>
      <c r="G196" s="48">
        <v>3</v>
      </c>
      <c r="H196" s="48">
        <v>4</v>
      </c>
      <c r="I196" s="48">
        <v>0</v>
      </c>
      <c r="J196" s="48">
        <v>0</v>
      </c>
      <c r="K196" s="48">
        <v>0</v>
      </c>
      <c r="L196" s="48">
        <v>9</v>
      </c>
      <c r="M196" s="48">
        <v>757</v>
      </c>
      <c r="N196" s="56" t="s">
        <v>876</v>
      </c>
    </row>
    <row r="197" spans="2:14" x14ac:dyDescent="0.2">
      <c r="B197" s="47">
        <v>4287</v>
      </c>
      <c r="C197" s="38" t="s">
        <v>1113</v>
      </c>
      <c r="D197" s="48">
        <v>12</v>
      </c>
      <c r="E197" s="48">
        <v>0</v>
      </c>
      <c r="F197" s="48">
        <v>0</v>
      </c>
      <c r="G197" s="48">
        <v>4</v>
      </c>
      <c r="H197" s="48">
        <v>6</v>
      </c>
      <c r="I197" s="48">
        <v>1</v>
      </c>
      <c r="J197" s="48">
        <v>1</v>
      </c>
      <c r="K197" s="48">
        <v>3</v>
      </c>
      <c r="L197" s="48">
        <v>0</v>
      </c>
      <c r="M197" s="48">
        <v>925</v>
      </c>
      <c r="N197" s="56" t="s">
        <v>823</v>
      </c>
    </row>
    <row r="198" spans="2:14" x14ac:dyDescent="0.2">
      <c r="B198" s="47">
        <v>4288</v>
      </c>
      <c r="C198" s="38" t="s">
        <v>1114</v>
      </c>
      <c r="D198" s="48">
        <v>0</v>
      </c>
      <c r="E198" s="48">
        <v>0</v>
      </c>
      <c r="F198" s="48">
        <v>0</v>
      </c>
      <c r="G198" s="48">
        <v>0</v>
      </c>
      <c r="H198" s="48">
        <v>0</v>
      </c>
      <c r="I198" s="48">
        <v>0</v>
      </c>
      <c r="J198" s="48">
        <v>0</v>
      </c>
      <c r="K198" s="48">
        <v>0</v>
      </c>
      <c r="L198" s="48">
        <v>0</v>
      </c>
      <c r="M198" s="48">
        <v>79</v>
      </c>
      <c r="N198" s="56" t="s">
        <v>1145</v>
      </c>
    </row>
    <row r="199" spans="2:14" x14ac:dyDescent="0.2">
      <c r="B199" s="47">
        <v>4289</v>
      </c>
      <c r="C199" s="38" t="s">
        <v>286</v>
      </c>
      <c r="D199" s="48">
        <v>39</v>
      </c>
      <c r="E199" s="48">
        <v>2</v>
      </c>
      <c r="F199" s="48">
        <v>4</v>
      </c>
      <c r="G199" s="48">
        <v>18</v>
      </c>
      <c r="H199" s="48">
        <v>9</v>
      </c>
      <c r="I199" s="48">
        <v>4</v>
      </c>
      <c r="J199" s="48">
        <v>2</v>
      </c>
      <c r="K199" s="48">
        <v>2</v>
      </c>
      <c r="L199" s="48">
        <v>0</v>
      </c>
      <c r="M199" s="48">
        <v>6732</v>
      </c>
      <c r="N199" s="56" t="s">
        <v>760</v>
      </c>
    </row>
    <row r="200" spans="2:14" x14ac:dyDescent="0.2">
      <c r="B200" s="44">
        <v>4329</v>
      </c>
      <c r="C200" s="45" t="s">
        <v>1115</v>
      </c>
      <c r="D200" s="46">
        <v>193</v>
      </c>
      <c r="E200" s="46">
        <v>11</v>
      </c>
      <c r="F200" s="46">
        <v>22</v>
      </c>
      <c r="G200" s="46">
        <v>54</v>
      </c>
      <c r="H200" s="46">
        <v>41</v>
      </c>
      <c r="I200" s="46">
        <v>42</v>
      </c>
      <c r="J200" s="46">
        <v>23</v>
      </c>
      <c r="K200" s="46">
        <v>49</v>
      </c>
      <c r="L200" s="46">
        <v>18</v>
      </c>
      <c r="M200" s="46">
        <v>17870</v>
      </c>
      <c r="N200" s="55" t="s">
        <v>716</v>
      </c>
    </row>
    <row r="201" spans="2:14" x14ac:dyDescent="0.2">
      <c r="B201" s="47">
        <v>4303</v>
      </c>
      <c r="C201" s="38" t="s">
        <v>1116</v>
      </c>
      <c r="D201" s="48">
        <v>4</v>
      </c>
      <c r="E201" s="48">
        <v>0</v>
      </c>
      <c r="F201" s="48">
        <v>0</v>
      </c>
      <c r="G201" s="48">
        <v>1</v>
      </c>
      <c r="H201" s="48">
        <v>0</v>
      </c>
      <c r="I201" s="48">
        <v>3</v>
      </c>
      <c r="J201" s="48">
        <v>0</v>
      </c>
      <c r="K201" s="48">
        <v>1</v>
      </c>
      <c r="L201" s="48">
        <v>0</v>
      </c>
      <c r="M201" s="48">
        <v>1971</v>
      </c>
      <c r="N201" s="56" t="s">
        <v>1416</v>
      </c>
    </row>
    <row r="202" spans="2:14" x14ac:dyDescent="0.2">
      <c r="B202" s="47">
        <v>4304</v>
      </c>
      <c r="C202" s="38" t="s">
        <v>1117</v>
      </c>
      <c r="D202" s="48">
        <v>26</v>
      </c>
      <c r="E202" s="48">
        <v>0</v>
      </c>
      <c r="F202" s="48">
        <v>1</v>
      </c>
      <c r="G202" s="48">
        <v>10</v>
      </c>
      <c r="H202" s="48">
        <v>8</v>
      </c>
      <c r="I202" s="48">
        <v>3</v>
      </c>
      <c r="J202" s="48">
        <v>4</v>
      </c>
      <c r="K202" s="48">
        <v>6</v>
      </c>
      <c r="L202" s="48">
        <v>0</v>
      </c>
      <c r="M202" s="48">
        <v>2064</v>
      </c>
      <c r="N202" s="56" t="s">
        <v>872</v>
      </c>
    </row>
    <row r="203" spans="2:14" x14ac:dyDescent="0.2">
      <c r="B203" s="47">
        <v>4305</v>
      </c>
      <c r="C203" s="38" t="s">
        <v>1118</v>
      </c>
      <c r="D203" s="48">
        <v>4</v>
      </c>
      <c r="E203" s="48">
        <v>0</v>
      </c>
      <c r="F203" s="48">
        <v>1</v>
      </c>
      <c r="G203" s="48">
        <v>1</v>
      </c>
      <c r="H203" s="48">
        <v>2</v>
      </c>
      <c r="I203" s="48">
        <v>0</v>
      </c>
      <c r="J203" s="48">
        <v>0</v>
      </c>
      <c r="K203" s="48">
        <v>0</v>
      </c>
      <c r="L203" s="48">
        <v>0</v>
      </c>
      <c r="M203" s="48">
        <v>1241</v>
      </c>
      <c r="N203" s="56" t="s">
        <v>887</v>
      </c>
    </row>
    <row r="204" spans="2:14" x14ac:dyDescent="0.2">
      <c r="B204" s="47">
        <v>4306</v>
      </c>
      <c r="C204" s="38" t="s">
        <v>1119</v>
      </c>
      <c r="D204" s="48">
        <v>4</v>
      </c>
      <c r="E204" s="48">
        <v>1</v>
      </c>
      <c r="F204" s="48">
        <v>0</v>
      </c>
      <c r="G204" s="48">
        <v>1</v>
      </c>
      <c r="H204" s="48">
        <v>1</v>
      </c>
      <c r="I204" s="48">
        <v>1</v>
      </c>
      <c r="J204" s="48">
        <v>0</v>
      </c>
      <c r="K204" s="48">
        <v>1</v>
      </c>
      <c r="L204" s="48">
        <v>0</v>
      </c>
      <c r="M204" s="48">
        <v>260</v>
      </c>
      <c r="N204" s="56" t="s">
        <v>738</v>
      </c>
    </row>
    <row r="205" spans="2:14" x14ac:dyDescent="0.2">
      <c r="B205" s="47">
        <v>4307</v>
      </c>
      <c r="C205" s="38" t="s">
        <v>1120</v>
      </c>
      <c r="D205" s="48">
        <v>0</v>
      </c>
      <c r="E205" s="48">
        <v>0</v>
      </c>
      <c r="F205" s="48">
        <v>0</v>
      </c>
      <c r="G205" s="48">
        <v>0</v>
      </c>
      <c r="H205" s="48">
        <v>0</v>
      </c>
      <c r="I205" s="48">
        <v>0</v>
      </c>
      <c r="J205" s="48">
        <v>0</v>
      </c>
      <c r="K205" s="48">
        <v>0</v>
      </c>
      <c r="L205" s="48">
        <v>0</v>
      </c>
      <c r="M205" s="48">
        <v>454</v>
      </c>
      <c r="N205" s="56" t="s">
        <v>1145</v>
      </c>
    </row>
    <row r="206" spans="2:14" x14ac:dyDescent="0.2">
      <c r="B206" s="47">
        <v>4309</v>
      </c>
      <c r="C206" s="38" t="s">
        <v>1121</v>
      </c>
      <c r="D206" s="48">
        <v>22</v>
      </c>
      <c r="E206" s="48">
        <v>0</v>
      </c>
      <c r="F206" s="48">
        <v>2</v>
      </c>
      <c r="G206" s="48">
        <v>8</v>
      </c>
      <c r="H206" s="48">
        <v>4</v>
      </c>
      <c r="I206" s="48">
        <v>5</v>
      </c>
      <c r="J206" s="48">
        <v>3</v>
      </c>
      <c r="K206" s="48">
        <v>10</v>
      </c>
      <c r="L206" s="48">
        <v>3</v>
      </c>
      <c r="M206" s="48">
        <v>1736</v>
      </c>
      <c r="N206" s="56" t="s">
        <v>800</v>
      </c>
    </row>
    <row r="207" spans="2:14" x14ac:dyDescent="0.2">
      <c r="B207" s="47">
        <v>4310</v>
      </c>
      <c r="C207" s="38" t="s">
        <v>1122</v>
      </c>
      <c r="D207" s="48">
        <v>18</v>
      </c>
      <c r="E207" s="48">
        <v>1</v>
      </c>
      <c r="F207" s="48">
        <v>1</v>
      </c>
      <c r="G207" s="48">
        <v>9</v>
      </c>
      <c r="H207" s="48">
        <v>3</v>
      </c>
      <c r="I207" s="48">
        <v>2</v>
      </c>
      <c r="J207" s="48">
        <v>2</v>
      </c>
      <c r="K207" s="48">
        <v>4</v>
      </c>
      <c r="L207" s="48">
        <v>8</v>
      </c>
      <c r="M207" s="48">
        <v>866</v>
      </c>
      <c r="N207" s="56" t="s">
        <v>649</v>
      </c>
    </row>
    <row r="208" spans="2:14" x14ac:dyDescent="0.2">
      <c r="B208" s="47">
        <v>4311</v>
      </c>
      <c r="C208" s="38" t="s">
        <v>1123</v>
      </c>
      <c r="D208" s="48">
        <v>3</v>
      </c>
      <c r="E208" s="48">
        <v>0</v>
      </c>
      <c r="F208" s="48">
        <v>0</v>
      </c>
      <c r="G208" s="48">
        <v>0</v>
      </c>
      <c r="H208" s="48">
        <v>2</v>
      </c>
      <c r="I208" s="48">
        <v>1</v>
      </c>
      <c r="J208" s="48">
        <v>0</v>
      </c>
      <c r="K208" s="48">
        <v>1</v>
      </c>
      <c r="L208" s="48">
        <v>0</v>
      </c>
      <c r="M208" s="48">
        <v>778</v>
      </c>
      <c r="N208" s="56" t="s">
        <v>828</v>
      </c>
    </row>
    <row r="209" spans="2:14" x14ac:dyDescent="0.2">
      <c r="B209" s="47">
        <v>4312</v>
      </c>
      <c r="C209" s="38" t="s">
        <v>1124</v>
      </c>
      <c r="D209" s="48">
        <v>1</v>
      </c>
      <c r="E209" s="48">
        <v>0</v>
      </c>
      <c r="F209" s="48">
        <v>0</v>
      </c>
      <c r="G209" s="48">
        <v>1</v>
      </c>
      <c r="H209" s="48">
        <v>0</v>
      </c>
      <c r="I209" s="48">
        <v>0</v>
      </c>
      <c r="J209" s="48">
        <v>0</v>
      </c>
      <c r="K209" s="48">
        <v>1</v>
      </c>
      <c r="L209" s="48">
        <v>0</v>
      </c>
      <c r="M209" s="48">
        <v>1292</v>
      </c>
      <c r="N209" s="56" t="s">
        <v>1149</v>
      </c>
    </row>
    <row r="210" spans="2:14" x14ac:dyDescent="0.2">
      <c r="B210" s="47">
        <v>4313</v>
      </c>
      <c r="C210" s="38" t="s">
        <v>1125</v>
      </c>
      <c r="D210" s="48">
        <v>10</v>
      </c>
      <c r="E210" s="48">
        <v>1</v>
      </c>
      <c r="F210" s="48">
        <v>2</v>
      </c>
      <c r="G210" s="48">
        <v>0</v>
      </c>
      <c r="H210" s="48">
        <v>1</v>
      </c>
      <c r="I210" s="48">
        <v>4</v>
      </c>
      <c r="J210" s="48">
        <v>2</v>
      </c>
      <c r="K210" s="48">
        <v>4</v>
      </c>
      <c r="L210" s="48">
        <v>0</v>
      </c>
      <c r="M210" s="48">
        <v>1149</v>
      </c>
      <c r="N210" s="56" t="s">
        <v>1146</v>
      </c>
    </row>
    <row r="211" spans="2:14" x14ac:dyDescent="0.2">
      <c r="B211" s="47">
        <v>4314</v>
      </c>
      <c r="C211" s="38" t="s">
        <v>1126</v>
      </c>
      <c r="D211" s="48">
        <v>2</v>
      </c>
      <c r="E211" s="48">
        <v>0</v>
      </c>
      <c r="F211" s="48">
        <v>1</v>
      </c>
      <c r="G211" s="48">
        <v>1</v>
      </c>
      <c r="H211" s="48">
        <v>0</v>
      </c>
      <c r="I211" s="48">
        <v>0</v>
      </c>
      <c r="J211" s="48">
        <v>0</v>
      </c>
      <c r="K211" s="48">
        <v>0</v>
      </c>
      <c r="L211" s="48">
        <v>0</v>
      </c>
      <c r="M211" s="48">
        <v>107</v>
      </c>
      <c r="N211" s="56" t="s">
        <v>784</v>
      </c>
    </row>
    <row r="212" spans="2:14" x14ac:dyDescent="0.2">
      <c r="B212" s="47">
        <v>4318</v>
      </c>
      <c r="C212" s="38" t="s">
        <v>1127</v>
      </c>
      <c r="D212" s="48">
        <v>3</v>
      </c>
      <c r="E212" s="48">
        <v>0</v>
      </c>
      <c r="F212" s="48">
        <v>0</v>
      </c>
      <c r="G212" s="48">
        <v>0</v>
      </c>
      <c r="H212" s="48">
        <v>2</v>
      </c>
      <c r="I212" s="48">
        <v>1</v>
      </c>
      <c r="J212" s="48">
        <v>0</v>
      </c>
      <c r="K212" s="48">
        <v>0</v>
      </c>
      <c r="L212" s="48">
        <v>0</v>
      </c>
      <c r="M212" s="48">
        <v>742</v>
      </c>
      <c r="N212" s="56" t="s">
        <v>869</v>
      </c>
    </row>
    <row r="213" spans="2:14" x14ac:dyDescent="0.2">
      <c r="B213" s="47">
        <v>4319</v>
      </c>
      <c r="C213" s="38" t="s">
        <v>1128</v>
      </c>
      <c r="D213" s="48">
        <v>10</v>
      </c>
      <c r="E213" s="48">
        <v>0</v>
      </c>
      <c r="F213" s="48">
        <v>1</v>
      </c>
      <c r="G213" s="48">
        <v>4</v>
      </c>
      <c r="H213" s="48">
        <v>3</v>
      </c>
      <c r="I213" s="48">
        <v>2</v>
      </c>
      <c r="J213" s="48">
        <v>0</v>
      </c>
      <c r="K213" s="48">
        <v>2</v>
      </c>
      <c r="L213" s="48">
        <v>3</v>
      </c>
      <c r="M213" s="48">
        <v>336</v>
      </c>
      <c r="N213" s="56" t="s">
        <v>1417</v>
      </c>
    </row>
    <row r="214" spans="2:14" x14ac:dyDescent="0.2">
      <c r="B214" s="47">
        <v>4320</v>
      </c>
      <c r="C214" s="38" t="s">
        <v>1129</v>
      </c>
      <c r="D214" s="48">
        <v>7</v>
      </c>
      <c r="E214" s="48">
        <v>0</v>
      </c>
      <c r="F214" s="48">
        <v>0</v>
      </c>
      <c r="G214" s="48">
        <v>1</v>
      </c>
      <c r="H214" s="48">
        <v>1</v>
      </c>
      <c r="I214" s="48">
        <v>0</v>
      </c>
      <c r="J214" s="48">
        <v>5</v>
      </c>
      <c r="K214" s="48">
        <v>6</v>
      </c>
      <c r="L214" s="48">
        <v>0</v>
      </c>
      <c r="M214" s="48">
        <v>628</v>
      </c>
      <c r="N214" s="56" t="s">
        <v>879</v>
      </c>
    </row>
    <row r="215" spans="2:14" ht="13.5" thickBot="1" x14ac:dyDescent="0.25">
      <c r="B215" s="52">
        <v>4324</v>
      </c>
      <c r="C215" s="53" t="s">
        <v>287</v>
      </c>
      <c r="D215" s="54">
        <v>79</v>
      </c>
      <c r="E215" s="54">
        <v>8</v>
      </c>
      <c r="F215" s="54">
        <v>13</v>
      </c>
      <c r="G215" s="54">
        <v>17</v>
      </c>
      <c r="H215" s="54">
        <v>14</v>
      </c>
      <c r="I215" s="54">
        <v>20</v>
      </c>
      <c r="J215" s="54">
        <v>7</v>
      </c>
      <c r="K215" s="54">
        <v>13</v>
      </c>
      <c r="L215" s="54">
        <v>4</v>
      </c>
      <c r="M215" s="54">
        <v>4246</v>
      </c>
      <c r="N215" s="58" t="s">
        <v>1387</v>
      </c>
    </row>
    <row r="217" spans="2:14" x14ac:dyDescent="0.2">
      <c r="B217" s="78" t="s">
        <v>1419</v>
      </c>
      <c r="C217" s="73"/>
      <c r="D217" s="73"/>
      <c r="E217" s="73"/>
      <c r="F217" s="73"/>
      <c r="G217" s="73"/>
      <c r="H217" s="73"/>
      <c r="I217" s="73"/>
      <c r="J217" s="73"/>
      <c r="K217" s="73"/>
      <c r="L217" s="73"/>
      <c r="M217" s="73"/>
      <c r="N217" s="73"/>
    </row>
    <row r="218" spans="2:14" x14ac:dyDescent="0.2">
      <c r="B218" s="72" t="s">
        <v>1156</v>
      </c>
      <c r="C218" s="73"/>
      <c r="D218" s="73"/>
      <c r="E218" s="73"/>
      <c r="F218" s="73"/>
      <c r="G218" s="73"/>
      <c r="H218" s="73"/>
      <c r="I218" s="73"/>
      <c r="J218" s="73"/>
      <c r="K218" s="73"/>
      <c r="L218" s="73"/>
      <c r="M218" s="73"/>
      <c r="N218" s="73"/>
    </row>
    <row r="219" spans="2:14" ht="30" customHeight="1" x14ac:dyDescent="0.2">
      <c r="B219" s="78" t="s">
        <v>1420</v>
      </c>
      <c r="C219" s="73"/>
      <c r="D219" s="73"/>
      <c r="E219" s="73"/>
      <c r="F219" s="73"/>
      <c r="G219" s="73"/>
      <c r="H219" s="73"/>
      <c r="I219" s="73"/>
      <c r="J219" s="73"/>
      <c r="K219" s="73"/>
      <c r="L219" s="73"/>
      <c r="M219" s="73"/>
      <c r="N219" s="73"/>
    </row>
  </sheetData>
  <mergeCells count="12">
    <mergeCell ref="B217:N217"/>
    <mergeCell ref="B218:N218"/>
    <mergeCell ref="B219:N219"/>
    <mergeCell ref="B4:B6"/>
    <mergeCell ref="C4:C6"/>
    <mergeCell ref="D4:L4"/>
    <mergeCell ref="M4:M6"/>
    <mergeCell ref="N4:N6"/>
    <mergeCell ref="D5:D6"/>
    <mergeCell ref="E5:J5"/>
    <mergeCell ref="K5:K6"/>
    <mergeCell ref="L5:L6"/>
  </mergeCells>
  <pageMargins left="0.7" right="0.7" top="0.75" bottom="0.75" header="0.3" footer="0.3"/>
  <pageSetup paperSize="9" scale="50" fitToWidth="0" fitToHeight="0"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05388"/>
  </sheetPr>
  <dimension ref="B1:N217"/>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10.7109375" customWidth="1"/>
    <col min="3" max="3" width="20.7109375" customWidth="1"/>
    <col min="4" max="4" width="12.7109375" customWidth="1"/>
    <col min="5" max="14" width="10.7109375" customWidth="1"/>
  </cols>
  <sheetData>
    <row r="1" spans="2:14" ht="18" x14ac:dyDescent="0.25">
      <c r="B1" s="31" t="s">
        <v>1424</v>
      </c>
    </row>
    <row r="4" spans="2:14" ht="21" customHeight="1" x14ac:dyDescent="0.2">
      <c r="B4" s="74" t="s">
        <v>917</v>
      </c>
      <c r="C4" s="74" t="s">
        <v>1157</v>
      </c>
      <c r="D4" s="79" t="s">
        <v>1425</v>
      </c>
      <c r="E4" s="75" t="s">
        <v>588</v>
      </c>
      <c r="F4" s="75" t="s">
        <v>588</v>
      </c>
      <c r="G4" s="75" t="s">
        <v>588</v>
      </c>
      <c r="H4" s="75" t="s">
        <v>588</v>
      </c>
      <c r="I4" s="75" t="s">
        <v>588</v>
      </c>
      <c r="J4" s="75" t="s">
        <v>588</v>
      </c>
      <c r="K4" s="75" t="s">
        <v>655</v>
      </c>
      <c r="L4" s="75" t="s">
        <v>655</v>
      </c>
      <c r="M4" s="75" t="s">
        <v>655</v>
      </c>
      <c r="N4" s="75" t="s">
        <v>655</v>
      </c>
    </row>
    <row r="5" spans="2:14" ht="21" customHeight="1" x14ac:dyDescent="0.2">
      <c r="B5" s="74" t="s">
        <v>917</v>
      </c>
      <c r="C5" s="74" t="s">
        <v>1157</v>
      </c>
      <c r="D5" s="75" t="s">
        <v>1158</v>
      </c>
      <c r="E5" s="15">
        <v>1</v>
      </c>
      <c r="F5" s="15">
        <v>2</v>
      </c>
      <c r="G5" s="15">
        <v>3</v>
      </c>
      <c r="H5" s="15">
        <v>4</v>
      </c>
      <c r="I5" s="15">
        <v>5</v>
      </c>
      <c r="J5" s="15" t="s">
        <v>532</v>
      </c>
      <c r="K5" s="15" t="s">
        <v>656</v>
      </c>
      <c r="L5" s="15" t="s">
        <v>1159</v>
      </c>
      <c r="M5" s="15" t="s">
        <v>1160</v>
      </c>
      <c r="N5" s="35" t="s">
        <v>1426</v>
      </c>
    </row>
    <row r="6" spans="2:14" x14ac:dyDescent="0.2">
      <c r="B6" s="32">
        <v>4335</v>
      </c>
      <c r="C6" s="32" t="s">
        <v>289</v>
      </c>
      <c r="D6" s="41">
        <v>345063</v>
      </c>
      <c r="E6" s="41">
        <v>11364</v>
      </c>
      <c r="F6" s="41">
        <v>37057</v>
      </c>
      <c r="G6" s="41">
        <v>81608</v>
      </c>
      <c r="H6" s="41">
        <v>102183</v>
      </c>
      <c r="I6" s="41">
        <v>72891</v>
      </c>
      <c r="J6" s="41">
        <v>39960</v>
      </c>
      <c r="K6" s="36">
        <v>59599</v>
      </c>
      <c r="L6" s="36">
        <v>107962</v>
      </c>
      <c r="M6" s="36">
        <v>77930</v>
      </c>
      <c r="N6" s="36">
        <v>99572</v>
      </c>
    </row>
    <row r="7" spans="2:14" x14ac:dyDescent="0.2">
      <c r="B7" s="32">
        <v>4019</v>
      </c>
      <c r="C7" s="32" t="s">
        <v>929</v>
      </c>
      <c r="D7" s="41">
        <v>41019</v>
      </c>
      <c r="E7" s="41">
        <v>1755</v>
      </c>
      <c r="F7" s="41">
        <v>4751</v>
      </c>
      <c r="G7" s="41">
        <v>10569</v>
      </c>
      <c r="H7" s="41">
        <v>12116</v>
      </c>
      <c r="I7" s="41">
        <v>7767</v>
      </c>
      <c r="J7" s="41">
        <v>4061</v>
      </c>
      <c r="K7" s="36">
        <v>7282</v>
      </c>
      <c r="L7" s="36">
        <v>14421</v>
      </c>
      <c r="M7" s="36">
        <v>7612</v>
      </c>
      <c r="N7" s="36">
        <v>11704</v>
      </c>
    </row>
    <row r="8" spans="2:14" x14ac:dyDescent="0.2">
      <c r="B8" s="16">
        <v>4001</v>
      </c>
      <c r="C8" s="16" t="s">
        <v>277</v>
      </c>
      <c r="D8" s="43">
        <v>12404</v>
      </c>
      <c r="E8" s="43">
        <v>977</v>
      </c>
      <c r="F8" s="43">
        <v>1882</v>
      </c>
      <c r="G8" s="43">
        <v>3589</v>
      </c>
      <c r="H8" s="43">
        <v>3356</v>
      </c>
      <c r="I8" s="43">
        <v>1630</v>
      </c>
      <c r="J8" s="43">
        <v>970</v>
      </c>
      <c r="K8" s="17">
        <v>3306</v>
      </c>
      <c r="L8" s="17">
        <v>4408</v>
      </c>
      <c r="M8" s="17">
        <v>1851</v>
      </c>
      <c r="N8" s="17">
        <v>2839</v>
      </c>
    </row>
    <row r="9" spans="2:14" x14ac:dyDescent="0.2">
      <c r="B9" s="16">
        <v>4002</v>
      </c>
      <c r="C9" s="16" t="s">
        <v>930</v>
      </c>
      <c r="D9" s="43">
        <v>805</v>
      </c>
      <c r="E9" s="43">
        <v>15</v>
      </c>
      <c r="F9" s="43">
        <v>41</v>
      </c>
      <c r="G9" s="43">
        <v>149</v>
      </c>
      <c r="H9" s="43">
        <v>223</v>
      </c>
      <c r="I9" s="43">
        <v>259</v>
      </c>
      <c r="J9" s="43">
        <v>118</v>
      </c>
      <c r="K9" s="17">
        <v>103</v>
      </c>
      <c r="L9" s="17">
        <v>207</v>
      </c>
      <c r="M9" s="17">
        <v>178</v>
      </c>
      <c r="N9" s="17">
        <v>317</v>
      </c>
    </row>
    <row r="10" spans="2:14" x14ac:dyDescent="0.2">
      <c r="B10" s="16">
        <v>4003</v>
      </c>
      <c r="C10" s="16" t="s">
        <v>931</v>
      </c>
      <c r="D10" s="43">
        <v>3867</v>
      </c>
      <c r="E10" s="43">
        <v>123</v>
      </c>
      <c r="F10" s="43">
        <v>445</v>
      </c>
      <c r="G10" s="43">
        <v>1207</v>
      </c>
      <c r="H10" s="43">
        <v>1159</v>
      </c>
      <c r="I10" s="43">
        <v>645</v>
      </c>
      <c r="J10" s="43">
        <v>288</v>
      </c>
      <c r="K10" s="17">
        <v>673</v>
      </c>
      <c r="L10" s="17">
        <v>1547</v>
      </c>
      <c r="M10" s="17">
        <v>582</v>
      </c>
      <c r="N10" s="17">
        <v>1065</v>
      </c>
    </row>
    <row r="11" spans="2:14" x14ac:dyDescent="0.2">
      <c r="B11" s="16">
        <v>4004</v>
      </c>
      <c r="C11" s="16" t="s">
        <v>932</v>
      </c>
      <c r="D11" s="43">
        <v>388</v>
      </c>
      <c r="E11" s="43">
        <v>8</v>
      </c>
      <c r="F11" s="43">
        <v>37</v>
      </c>
      <c r="G11" s="43">
        <v>69</v>
      </c>
      <c r="H11" s="43">
        <v>95</v>
      </c>
      <c r="I11" s="43">
        <v>121</v>
      </c>
      <c r="J11" s="43">
        <v>58</v>
      </c>
      <c r="K11" s="17">
        <v>132</v>
      </c>
      <c r="L11" s="17">
        <v>76</v>
      </c>
      <c r="M11" s="17">
        <v>112</v>
      </c>
      <c r="N11" s="17">
        <v>68</v>
      </c>
    </row>
    <row r="12" spans="2:14" x14ac:dyDescent="0.2">
      <c r="B12" s="16">
        <v>4005</v>
      </c>
      <c r="C12" s="16" t="s">
        <v>933</v>
      </c>
      <c r="D12" s="43">
        <v>2081</v>
      </c>
      <c r="E12" s="43">
        <v>27</v>
      </c>
      <c r="F12" s="43">
        <v>70</v>
      </c>
      <c r="G12" s="43">
        <v>418</v>
      </c>
      <c r="H12" s="43">
        <v>583</v>
      </c>
      <c r="I12" s="43">
        <v>652</v>
      </c>
      <c r="J12" s="43">
        <v>331</v>
      </c>
      <c r="K12" s="17">
        <v>272</v>
      </c>
      <c r="L12" s="17">
        <v>677</v>
      </c>
      <c r="M12" s="17">
        <v>415</v>
      </c>
      <c r="N12" s="17">
        <v>717</v>
      </c>
    </row>
    <row r="13" spans="2:14" x14ac:dyDescent="0.2">
      <c r="B13" s="16">
        <v>4006</v>
      </c>
      <c r="C13" s="16" t="s">
        <v>934</v>
      </c>
      <c r="D13" s="43">
        <v>3914</v>
      </c>
      <c r="E13" s="43">
        <v>60</v>
      </c>
      <c r="F13" s="43">
        <v>333</v>
      </c>
      <c r="G13" s="43">
        <v>907</v>
      </c>
      <c r="H13" s="43">
        <v>1229</v>
      </c>
      <c r="I13" s="43">
        <v>913</v>
      </c>
      <c r="J13" s="43">
        <v>472</v>
      </c>
      <c r="K13" s="17">
        <v>716</v>
      </c>
      <c r="L13" s="17">
        <v>1101</v>
      </c>
      <c r="M13" s="17">
        <v>782</v>
      </c>
      <c r="N13" s="17">
        <v>1315</v>
      </c>
    </row>
    <row r="14" spans="2:14" x14ac:dyDescent="0.2">
      <c r="B14" s="16">
        <v>4007</v>
      </c>
      <c r="C14" s="16" t="s">
        <v>935</v>
      </c>
      <c r="D14" s="43">
        <v>833</v>
      </c>
      <c r="E14" s="43">
        <v>11</v>
      </c>
      <c r="F14" s="43">
        <v>65</v>
      </c>
      <c r="G14" s="43">
        <v>141</v>
      </c>
      <c r="H14" s="43">
        <v>253</v>
      </c>
      <c r="I14" s="43">
        <v>209</v>
      </c>
      <c r="J14" s="43">
        <v>154</v>
      </c>
      <c r="K14" s="17">
        <v>114</v>
      </c>
      <c r="L14" s="17">
        <v>193</v>
      </c>
      <c r="M14" s="17">
        <v>194</v>
      </c>
      <c r="N14" s="17">
        <v>332</v>
      </c>
    </row>
    <row r="15" spans="2:14" x14ac:dyDescent="0.2">
      <c r="B15" s="16">
        <v>4008</v>
      </c>
      <c r="C15" s="16" t="s">
        <v>936</v>
      </c>
      <c r="D15" s="43">
        <v>3351</v>
      </c>
      <c r="E15" s="43">
        <v>69</v>
      </c>
      <c r="F15" s="43">
        <v>295</v>
      </c>
      <c r="G15" s="43">
        <v>755</v>
      </c>
      <c r="H15" s="43">
        <v>1013</v>
      </c>
      <c r="I15" s="43">
        <v>799</v>
      </c>
      <c r="J15" s="43">
        <v>420</v>
      </c>
      <c r="K15" s="17">
        <v>502</v>
      </c>
      <c r="L15" s="17">
        <v>1011</v>
      </c>
      <c r="M15" s="17">
        <v>699</v>
      </c>
      <c r="N15" s="17">
        <v>1139</v>
      </c>
    </row>
    <row r="16" spans="2:14" x14ac:dyDescent="0.2">
      <c r="B16" s="16">
        <v>4009</v>
      </c>
      <c r="C16" s="16" t="s">
        <v>937</v>
      </c>
      <c r="D16" s="43">
        <v>1862</v>
      </c>
      <c r="E16" s="43">
        <v>35</v>
      </c>
      <c r="F16" s="43">
        <v>116</v>
      </c>
      <c r="G16" s="43">
        <v>318</v>
      </c>
      <c r="H16" s="43">
        <v>613</v>
      </c>
      <c r="I16" s="43">
        <v>504</v>
      </c>
      <c r="J16" s="43">
        <v>276</v>
      </c>
      <c r="K16" s="17">
        <v>376</v>
      </c>
      <c r="L16" s="17">
        <v>464</v>
      </c>
      <c r="M16" s="17">
        <v>458</v>
      </c>
      <c r="N16" s="17">
        <v>564</v>
      </c>
    </row>
    <row r="17" spans="2:14" x14ac:dyDescent="0.2">
      <c r="B17" s="16">
        <v>4010</v>
      </c>
      <c r="C17" s="16" t="s">
        <v>938</v>
      </c>
      <c r="D17" s="43">
        <v>4099</v>
      </c>
      <c r="E17" s="43">
        <v>127</v>
      </c>
      <c r="F17" s="43">
        <v>459</v>
      </c>
      <c r="G17" s="43">
        <v>1098</v>
      </c>
      <c r="H17" s="43">
        <v>1327</v>
      </c>
      <c r="I17" s="43">
        <v>751</v>
      </c>
      <c r="J17" s="43">
        <v>337</v>
      </c>
      <c r="K17" s="17">
        <v>496</v>
      </c>
      <c r="L17" s="17">
        <v>1537</v>
      </c>
      <c r="M17" s="17">
        <v>920</v>
      </c>
      <c r="N17" s="17">
        <v>1146</v>
      </c>
    </row>
    <row r="18" spans="2:14" x14ac:dyDescent="0.2">
      <c r="B18" s="16">
        <v>4012</v>
      </c>
      <c r="C18" s="16" t="s">
        <v>939</v>
      </c>
      <c r="D18" s="43">
        <v>5304</v>
      </c>
      <c r="E18" s="43">
        <v>250</v>
      </c>
      <c r="F18" s="43">
        <v>756</v>
      </c>
      <c r="G18" s="43">
        <v>1455</v>
      </c>
      <c r="H18" s="43">
        <v>1615</v>
      </c>
      <c r="I18" s="43">
        <v>844</v>
      </c>
      <c r="J18" s="43">
        <v>384</v>
      </c>
      <c r="K18" s="17">
        <v>414</v>
      </c>
      <c r="L18" s="17">
        <v>2281</v>
      </c>
      <c r="M18" s="17">
        <v>1049</v>
      </c>
      <c r="N18" s="17">
        <v>1560</v>
      </c>
    </row>
    <row r="19" spans="2:14" x14ac:dyDescent="0.2">
      <c r="B19" s="16">
        <v>4013</v>
      </c>
      <c r="C19" s="16" t="s">
        <v>940</v>
      </c>
      <c r="D19" s="43">
        <v>2111</v>
      </c>
      <c r="E19" s="43">
        <v>53</v>
      </c>
      <c r="F19" s="43">
        <v>252</v>
      </c>
      <c r="G19" s="43">
        <v>463</v>
      </c>
      <c r="H19" s="43">
        <v>650</v>
      </c>
      <c r="I19" s="43">
        <v>440</v>
      </c>
      <c r="J19" s="43">
        <v>253</v>
      </c>
      <c r="K19" s="17">
        <v>178</v>
      </c>
      <c r="L19" s="17">
        <v>919</v>
      </c>
      <c r="M19" s="17">
        <v>372</v>
      </c>
      <c r="N19" s="17">
        <v>642</v>
      </c>
    </row>
    <row r="20" spans="2:14" x14ac:dyDescent="0.2">
      <c r="B20" s="32">
        <v>4059</v>
      </c>
      <c r="C20" s="32" t="s">
        <v>941</v>
      </c>
      <c r="D20" s="41">
        <v>72370</v>
      </c>
      <c r="E20" s="41">
        <v>3337</v>
      </c>
      <c r="F20" s="41">
        <v>8737</v>
      </c>
      <c r="G20" s="41">
        <v>18270</v>
      </c>
      <c r="H20" s="41">
        <v>21794</v>
      </c>
      <c r="I20" s="41">
        <v>13595</v>
      </c>
      <c r="J20" s="41">
        <v>6637</v>
      </c>
      <c r="K20" s="36">
        <v>9496</v>
      </c>
      <c r="L20" s="36">
        <v>27813</v>
      </c>
      <c r="M20" s="36">
        <v>16208</v>
      </c>
      <c r="N20" s="36">
        <v>18853</v>
      </c>
    </row>
    <row r="21" spans="2:14" x14ac:dyDescent="0.2">
      <c r="B21" s="16">
        <v>4021</v>
      </c>
      <c r="C21" s="16" t="s">
        <v>278</v>
      </c>
      <c r="D21" s="43">
        <v>11093</v>
      </c>
      <c r="E21" s="43">
        <v>1025</v>
      </c>
      <c r="F21" s="43">
        <v>1713</v>
      </c>
      <c r="G21" s="43">
        <v>3043</v>
      </c>
      <c r="H21" s="43">
        <v>2996</v>
      </c>
      <c r="I21" s="43">
        <v>1558</v>
      </c>
      <c r="J21" s="43">
        <v>758</v>
      </c>
      <c r="K21" s="17">
        <v>2369</v>
      </c>
      <c r="L21" s="17">
        <v>3823</v>
      </c>
      <c r="M21" s="17">
        <v>2295</v>
      </c>
      <c r="N21" s="17">
        <v>2606</v>
      </c>
    </row>
    <row r="22" spans="2:14" x14ac:dyDescent="0.2">
      <c r="B22" s="16">
        <v>4022</v>
      </c>
      <c r="C22" s="16" t="s">
        <v>942</v>
      </c>
      <c r="D22" s="43">
        <v>784</v>
      </c>
      <c r="E22" s="43">
        <v>38</v>
      </c>
      <c r="F22" s="43">
        <v>60</v>
      </c>
      <c r="G22" s="43">
        <v>119</v>
      </c>
      <c r="H22" s="43">
        <v>215</v>
      </c>
      <c r="I22" s="43">
        <v>212</v>
      </c>
      <c r="J22" s="43">
        <v>140</v>
      </c>
      <c r="K22" s="17">
        <v>64</v>
      </c>
      <c r="L22" s="17">
        <v>259</v>
      </c>
      <c r="M22" s="17">
        <v>263</v>
      </c>
      <c r="N22" s="17">
        <v>198</v>
      </c>
    </row>
    <row r="23" spans="2:14" x14ac:dyDescent="0.2">
      <c r="B23" s="16">
        <v>4023</v>
      </c>
      <c r="C23" s="16" t="s">
        <v>943</v>
      </c>
      <c r="D23" s="43">
        <v>1367</v>
      </c>
      <c r="E23" s="43">
        <v>14</v>
      </c>
      <c r="F23" s="43">
        <v>145</v>
      </c>
      <c r="G23" s="43">
        <v>239</v>
      </c>
      <c r="H23" s="43">
        <v>347</v>
      </c>
      <c r="I23" s="43">
        <v>396</v>
      </c>
      <c r="J23" s="43">
        <v>226</v>
      </c>
      <c r="K23" s="17">
        <v>144</v>
      </c>
      <c r="L23" s="17">
        <v>495</v>
      </c>
      <c r="M23" s="17">
        <v>410</v>
      </c>
      <c r="N23" s="17">
        <v>318</v>
      </c>
    </row>
    <row r="24" spans="2:14" x14ac:dyDescent="0.2">
      <c r="B24" s="16">
        <v>4024</v>
      </c>
      <c r="C24" s="16" t="s">
        <v>944</v>
      </c>
      <c r="D24" s="43">
        <v>1376</v>
      </c>
      <c r="E24" s="43">
        <v>26</v>
      </c>
      <c r="F24" s="43">
        <v>116</v>
      </c>
      <c r="G24" s="43">
        <v>246</v>
      </c>
      <c r="H24" s="43">
        <v>444</v>
      </c>
      <c r="I24" s="43">
        <v>373</v>
      </c>
      <c r="J24" s="43">
        <v>171</v>
      </c>
      <c r="K24" s="17">
        <v>227</v>
      </c>
      <c r="L24" s="17">
        <v>298</v>
      </c>
      <c r="M24" s="17">
        <v>455</v>
      </c>
      <c r="N24" s="17">
        <v>396</v>
      </c>
    </row>
    <row r="25" spans="2:14" x14ac:dyDescent="0.2">
      <c r="B25" s="16">
        <v>4049</v>
      </c>
      <c r="C25" s="16" t="s">
        <v>945</v>
      </c>
      <c r="D25" s="43">
        <v>2222</v>
      </c>
      <c r="E25" s="43">
        <v>28</v>
      </c>
      <c r="F25" s="43">
        <v>179</v>
      </c>
      <c r="G25" s="43">
        <v>458</v>
      </c>
      <c r="H25" s="43">
        <v>712</v>
      </c>
      <c r="I25" s="43">
        <v>567</v>
      </c>
      <c r="J25" s="43">
        <v>278</v>
      </c>
      <c r="K25" s="17">
        <v>237</v>
      </c>
      <c r="L25" s="17">
        <v>649</v>
      </c>
      <c r="M25" s="17">
        <v>573</v>
      </c>
      <c r="N25" s="17">
        <v>763</v>
      </c>
    </row>
    <row r="26" spans="2:14" x14ac:dyDescent="0.2">
      <c r="B26" s="16">
        <v>4026</v>
      </c>
      <c r="C26" s="16" t="s">
        <v>946</v>
      </c>
      <c r="D26" s="43">
        <v>1865</v>
      </c>
      <c r="E26" s="43">
        <v>137</v>
      </c>
      <c r="F26" s="43">
        <v>247</v>
      </c>
      <c r="G26" s="43">
        <v>391</v>
      </c>
      <c r="H26" s="43">
        <v>480</v>
      </c>
      <c r="I26" s="43">
        <v>347</v>
      </c>
      <c r="J26" s="43">
        <v>263</v>
      </c>
      <c r="K26" s="17">
        <v>494</v>
      </c>
      <c r="L26" s="17">
        <v>517</v>
      </c>
      <c r="M26" s="17">
        <v>466</v>
      </c>
      <c r="N26" s="17">
        <v>388</v>
      </c>
    </row>
    <row r="27" spans="2:14" x14ac:dyDescent="0.2">
      <c r="B27" s="16">
        <v>4027</v>
      </c>
      <c r="C27" s="16" t="s">
        <v>947</v>
      </c>
      <c r="D27" s="43">
        <v>2870</v>
      </c>
      <c r="E27" s="43">
        <v>54</v>
      </c>
      <c r="F27" s="43">
        <v>276</v>
      </c>
      <c r="G27" s="43">
        <v>864</v>
      </c>
      <c r="H27" s="43">
        <v>943</v>
      </c>
      <c r="I27" s="43">
        <v>543</v>
      </c>
      <c r="J27" s="43">
        <v>190</v>
      </c>
      <c r="K27" s="17">
        <v>168</v>
      </c>
      <c r="L27" s="17">
        <v>1046</v>
      </c>
      <c r="M27" s="17">
        <v>979</v>
      </c>
      <c r="N27" s="17">
        <v>677</v>
      </c>
    </row>
    <row r="28" spans="2:14" x14ac:dyDescent="0.2">
      <c r="B28" s="16">
        <v>4028</v>
      </c>
      <c r="C28" s="16" t="s">
        <v>948</v>
      </c>
      <c r="D28" s="43">
        <v>475</v>
      </c>
      <c r="E28" s="43">
        <v>11</v>
      </c>
      <c r="F28" s="43">
        <v>32</v>
      </c>
      <c r="G28" s="43">
        <v>74</v>
      </c>
      <c r="H28" s="43">
        <v>116</v>
      </c>
      <c r="I28" s="43">
        <v>136</v>
      </c>
      <c r="J28" s="43">
        <v>106</v>
      </c>
      <c r="K28" s="17">
        <v>64</v>
      </c>
      <c r="L28" s="17">
        <v>101</v>
      </c>
      <c r="M28" s="17">
        <v>139</v>
      </c>
      <c r="N28" s="17">
        <v>171</v>
      </c>
    </row>
    <row r="29" spans="2:14" x14ac:dyDescent="0.2">
      <c r="B29" s="16">
        <v>4029</v>
      </c>
      <c r="C29" s="16" t="s">
        <v>949</v>
      </c>
      <c r="D29" s="43">
        <v>2759</v>
      </c>
      <c r="E29" s="43">
        <v>154</v>
      </c>
      <c r="F29" s="43">
        <v>267</v>
      </c>
      <c r="G29" s="43">
        <v>674</v>
      </c>
      <c r="H29" s="43">
        <v>829</v>
      </c>
      <c r="I29" s="43">
        <v>579</v>
      </c>
      <c r="J29" s="43">
        <v>256</v>
      </c>
      <c r="K29" s="17">
        <v>523</v>
      </c>
      <c r="L29" s="17">
        <v>882</v>
      </c>
      <c r="M29" s="17">
        <v>517</v>
      </c>
      <c r="N29" s="17">
        <v>837</v>
      </c>
    </row>
    <row r="30" spans="2:14" x14ac:dyDescent="0.2">
      <c r="B30" s="16">
        <v>4030</v>
      </c>
      <c r="C30" s="16" t="s">
        <v>950</v>
      </c>
      <c r="D30" s="43">
        <v>970</v>
      </c>
      <c r="E30" s="43">
        <v>8</v>
      </c>
      <c r="F30" s="43">
        <v>82</v>
      </c>
      <c r="G30" s="43">
        <v>155</v>
      </c>
      <c r="H30" s="43">
        <v>294</v>
      </c>
      <c r="I30" s="43">
        <v>308</v>
      </c>
      <c r="J30" s="43">
        <v>123</v>
      </c>
      <c r="K30" s="17">
        <v>117</v>
      </c>
      <c r="L30" s="17">
        <v>290</v>
      </c>
      <c r="M30" s="17">
        <v>205</v>
      </c>
      <c r="N30" s="17">
        <v>358</v>
      </c>
    </row>
    <row r="31" spans="2:14" x14ac:dyDescent="0.2">
      <c r="B31" s="16">
        <v>4031</v>
      </c>
      <c r="C31" s="16" t="s">
        <v>951</v>
      </c>
      <c r="D31" s="43">
        <v>860</v>
      </c>
      <c r="E31" s="43">
        <v>16</v>
      </c>
      <c r="F31" s="43">
        <v>63</v>
      </c>
      <c r="G31" s="43">
        <v>168</v>
      </c>
      <c r="H31" s="43">
        <v>211</v>
      </c>
      <c r="I31" s="43">
        <v>251</v>
      </c>
      <c r="J31" s="43">
        <v>151</v>
      </c>
      <c r="K31" s="17">
        <v>112</v>
      </c>
      <c r="L31" s="17">
        <v>251</v>
      </c>
      <c r="M31" s="17">
        <v>237</v>
      </c>
      <c r="N31" s="17">
        <v>260</v>
      </c>
    </row>
    <row r="32" spans="2:14" x14ac:dyDescent="0.2">
      <c r="B32" s="16">
        <v>4032</v>
      </c>
      <c r="C32" s="16" t="s">
        <v>952</v>
      </c>
      <c r="D32" s="43">
        <v>945</v>
      </c>
      <c r="E32" s="43">
        <v>28</v>
      </c>
      <c r="F32" s="43">
        <v>85</v>
      </c>
      <c r="G32" s="43">
        <v>173</v>
      </c>
      <c r="H32" s="43">
        <v>220</v>
      </c>
      <c r="I32" s="43">
        <v>301</v>
      </c>
      <c r="J32" s="43">
        <v>138</v>
      </c>
      <c r="K32" s="17">
        <v>95</v>
      </c>
      <c r="L32" s="17">
        <v>263</v>
      </c>
      <c r="M32" s="17">
        <v>311</v>
      </c>
      <c r="N32" s="17">
        <v>276</v>
      </c>
    </row>
    <row r="33" spans="2:14" x14ac:dyDescent="0.2">
      <c r="B33" s="16">
        <v>4033</v>
      </c>
      <c r="C33" s="16" t="s">
        <v>953</v>
      </c>
      <c r="D33" s="43">
        <v>2842</v>
      </c>
      <c r="E33" s="43">
        <v>94</v>
      </c>
      <c r="F33" s="43">
        <v>374</v>
      </c>
      <c r="G33" s="43">
        <v>683</v>
      </c>
      <c r="H33" s="43">
        <v>877</v>
      </c>
      <c r="I33" s="43">
        <v>529</v>
      </c>
      <c r="J33" s="43">
        <v>285</v>
      </c>
      <c r="K33" s="17">
        <v>454</v>
      </c>
      <c r="L33" s="17">
        <v>753</v>
      </c>
      <c r="M33" s="17">
        <v>629</v>
      </c>
      <c r="N33" s="17">
        <v>1006</v>
      </c>
    </row>
    <row r="34" spans="2:14" x14ac:dyDescent="0.2">
      <c r="B34" s="16">
        <v>4034</v>
      </c>
      <c r="C34" s="16" t="s">
        <v>954</v>
      </c>
      <c r="D34" s="43">
        <v>4236</v>
      </c>
      <c r="E34" s="43">
        <v>144</v>
      </c>
      <c r="F34" s="43">
        <v>634</v>
      </c>
      <c r="G34" s="43">
        <v>1388</v>
      </c>
      <c r="H34" s="43">
        <v>1387</v>
      </c>
      <c r="I34" s="43">
        <v>528</v>
      </c>
      <c r="J34" s="43">
        <v>155</v>
      </c>
      <c r="K34" s="17">
        <v>227</v>
      </c>
      <c r="L34" s="17">
        <v>2753</v>
      </c>
      <c r="M34" s="17">
        <v>531</v>
      </c>
      <c r="N34" s="17">
        <v>725</v>
      </c>
    </row>
    <row r="35" spans="2:14" x14ac:dyDescent="0.2">
      <c r="B35" s="16">
        <v>4035</v>
      </c>
      <c r="C35" s="16" t="s">
        <v>955</v>
      </c>
      <c r="D35" s="43">
        <v>2201</v>
      </c>
      <c r="E35" s="43">
        <v>49</v>
      </c>
      <c r="F35" s="43">
        <v>193</v>
      </c>
      <c r="G35" s="43">
        <v>534</v>
      </c>
      <c r="H35" s="43">
        <v>776</v>
      </c>
      <c r="I35" s="43">
        <v>442</v>
      </c>
      <c r="J35" s="43">
        <v>207</v>
      </c>
      <c r="K35" s="17">
        <v>147</v>
      </c>
      <c r="L35" s="17">
        <v>571</v>
      </c>
      <c r="M35" s="17">
        <v>364</v>
      </c>
      <c r="N35" s="17">
        <v>1119</v>
      </c>
    </row>
    <row r="36" spans="2:14" x14ac:dyDescent="0.2">
      <c r="B36" s="16">
        <v>4037</v>
      </c>
      <c r="C36" s="16" t="s">
        <v>956</v>
      </c>
      <c r="D36" s="43">
        <v>1994</v>
      </c>
      <c r="E36" s="43">
        <v>31</v>
      </c>
      <c r="F36" s="43">
        <v>131</v>
      </c>
      <c r="G36" s="43">
        <v>329</v>
      </c>
      <c r="H36" s="43">
        <v>682</v>
      </c>
      <c r="I36" s="43">
        <v>503</v>
      </c>
      <c r="J36" s="43">
        <v>318</v>
      </c>
      <c r="K36" s="17">
        <v>128</v>
      </c>
      <c r="L36" s="17">
        <v>724</v>
      </c>
      <c r="M36" s="17">
        <v>568</v>
      </c>
      <c r="N36" s="17">
        <v>574</v>
      </c>
    </row>
    <row r="37" spans="2:14" x14ac:dyDescent="0.2">
      <c r="B37" s="16">
        <v>4038</v>
      </c>
      <c r="C37" s="16" t="s">
        <v>957</v>
      </c>
      <c r="D37" s="43">
        <v>4184</v>
      </c>
      <c r="E37" s="43">
        <v>173</v>
      </c>
      <c r="F37" s="43">
        <v>526</v>
      </c>
      <c r="G37" s="43">
        <v>1108</v>
      </c>
      <c r="H37" s="43">
        <v>1183</v>
      </c>
      <c r="I37" s="43">
        <v>781</v>
      </c>
      <c r="J37" s="43">
        <v>413</v>
      </c>
      <c r="K37" s="17">
        <v>435</v>
      </c>
      <c r="L37" s="17">
        <v>2238</v>
      </c>
      <c r="M37" s="17">
        <v>749</v>
      </c>
      <c r="N37" s="17">
        <v>762</v>
      </c>
    </row>
    <row r="38" spans="2:14" x14ac:dyDescent="0.2">
      <c r="B38" s="16">
        <v>4039</v>
      </c>
      <c r="C38" s="16" t="s">
        <v>958</v>
      </c>
      <c r="D38" s="43">
        <v>929</v>
      </c>
      <c r="E38" s="43">
        <v>7</v>
      </c>
      <c r="F38" s="43">
        <v>40</v>
      </c>
      <c r="G38" s="43">
        <v>126</v>
      </c>
      <c r="H38" s="43">
        <v>257</v>
      </c>
      <c r="I38" s="43">
        <v>340</v>
      </c>
      <c r="J38" s="43">
        <v>159</v>
      </c>
      <c r="K38" s="17">
        <v>97</v>
      </c>
      <c r="L38" s="17">
        <v>160</v>
      </c>
      <c r="M38" s="17">
        <v>432</v>
      </c>
      <c r="N38" s="17">
        <v>240</v>
      </c>
    </row>
    <row r="39" spans="2:14" x14ac:dyDescent="0.2">
      <c r="B39" s="16">
        <v>4040</v>
      </c>
      <c r="C39" s="16" t="s">
        <v>959</v>
      </c>
      <c r="D39" s="43">
        <v>5352</v>
      </c>
      <c r="E39" s="43">
        <v>344</v>
      </c>
      <c r="F39" s="43">
        <v>931</v>
      </c>
      <c r="G39" s="43">
        <v>1742</v>
      </c>
      <c r="H39" s="43">
        <v>1635</v>
      </c>
      <c r="I39" s="43">
        <v>529</v>
      </c>
      <c r="J39" s="43">
        <v>171</v>
      </c>
      <c r="K39" s="17">
        <v>137</v>
      </c>
      <c r="L39" s="17">
        <v>2822</v>
      </c>
      <c r="M39" s="17">
        <v>1251</v>
      </c>
      <c r="N39" s="17">
        <v>1142</v>
      </c>
    </row>
    <row r="40" spans="2:14" x14ac:dyDescent="0.2">
      <c r="B40" s="16">
        <v>4041</v>
      </c>
      <c r="C40" s="16" t="s">
        <v>960</v>
      </c>
      <c r="D40" s="43">
        <v>1088</v>
      </c>
      <c r="E40" s="43">
        <v>16</v>
      </c>
      <c r="F40" s="43">
        <v>79</v>
      </c>
      <c r="G40" s="43">
        <v>224</v>
      </c>
      <c r="H40" s="43">
        <v>327</v>
      </c>
      <c r="I40" s="43">
        <v>273</v>
      </c>
      <c r="J40" s="43">
        <v>169</v>
      </c>
      <c r="K40" s="17">
        <v>93</v>
      </c>
      <c r="L40" s="17">
        <v>239</v>
      </c>
      <c r="M40" s="17">
        <v>271</v>
      </c>
      <c r="N40" s="17">
        <v>485</v>
      </c>
    </row>
    <row r="41" spans="2:14" x14ac:dyDescent="0.2">
      <c r="B41" s="16">
        <v>4042</v>
      </c>
      <c r="C41" s="16" t="s">
        <v>961</v>
      </c>
      <c r="D41" s="43">
        <v>1620</v>
      </c>
      <c r="E41" s="43">
        <v>105</v>
      </c>
      <c r="F41" s="43">
        <v>256</v>
      </c>
      <c r="G41" s="43">
        <v>445</v>
      </c>
      <c r="H41" s="43">
        <v>520</v>
      </c>
      <c r="I41" s="43">
        <v>208</v>
      </c>
      <c r="J41" s="43">
        <v>86</v>
      </c>
      <c r="K41" s="17">
        <v>337</v>
      </c>
      <c r="L41" s="17">
        <v>716</v>
      </c>
      <c r="M41" s="17">
        <v>154</v>
      </c>
      <c r="N41" s="17">
        <v>413</v>
      </c>
    </row>
    <row r="42" spans="2:14" x14ac:dyDescent="0.2">
      <c r="B42" s="16">
        <v>4044</v>
      </c>
      <c r="C42" s="16" t="s">
        <v>962</v>
      </c>
      <c r="D42" s="43">
        <v>3480</v>
      </c>
      <c r="E42" s="43">
        <v>65</v>
      </c>
      <c r="F42" s="43">
        <v>421</v>
      </c>
      <c r="G42" s="43">
        <v>809</v>
      </c>
      <c r="H42" s="43">
        <v>1095</v>
      </c>
      <c r="I42" s="43">
        <v>774</v>
      </c>
      <c r="J42" s="43">
        <v>316</v>
      </c>
      <c r="K42" s="17">
        <v>392</v>
      </c>
      <c r="L42" s="17">
        <v>1335</v>
      </c>
      <c r="M42" s="17">
        <v>962</v>
      </c>
      <c r="N42" s="17">
        <v>791</v>
      </c>
    </row>
    <row r="43" spans="2:14" x14ac:dyDescent="0.2">
      <c r="B43" s="16">
        <v>4045</v>
      </c>
      <c r="C43" s="16" t="s">
        <v>963</v>
      </c>
      <c r="D43" s="43">
        <v>10757</v>
      </c>
      <c r="E43" s="43">
        <v>606</v>
      </c>
      <c r="F43" s="43">
        <v>1390</v>
      </c>
      <c r="G43" s="43">
        <v>3175</v>
      </c>
      <c r="H43" s="43">
        <v>3319</v>
      </c>
      <c r="I43" s="43">
        <v>1524</v>
      </c>
      <c r="J43" s="43">
        <v>743</v>
      </c>
      <c r="K43" s="17">
        <v>1741</v>
      </c>
      <c r="L43" s="17">
        <v>5021</v>
      </c>
      <c r="M43" s="17">
        <v>1725</v>
      </c>
      <c r="N43" s="17">
        <v>2270</v>
      </c>
    </row>
    <row r="44" spans="2:14" x14ac:dyDescent="0.2">
      <c r="B44" s="16">
        <v>4046</v>
      </c>
      <c r="C44" s="16" t="s">
        <v>964</v>
      </c>
      <c r="D44" s="43">
        <v>810</v>
      </c>
      <c r="E44" s="43">
        <v>12</v>
      </c>
      <c r="F44" s="43">
        <v>75</v>
      </c>
      <c r="G44" s="43">
        <v>153</v>
      </c>
      <c r="H44" s="43">
        <v>217</v>
      </c>
      <c r="I44" s="43">
        <v>206</v>
      </c>
      <c r="J44" s="43">
        <v>147</v>
      </c>
      <c r="K44" s="17">
        <v>139</v>
      </c>
      <c r="L44" s="17">
        <v>145</v>
      </c>
      <c r="M44" s="17">
        <v>224</v>
      </c>
      <c r="N44" s="17">
        <v>302</v>
      </c>
    </row>
    <row r="45" spans="2:14" x14ac:dyDescent="0.2">
      <c r="B45" s="16">
        <v>4047</v>
      </c>
      <c r="C45" s="16" t="s">
        <v>965</v>
      </c>
      <c r="D45" s="43">
        <v>2268</v>
      </c>
      <c r="E45" s="43">
        <v>75</v>
      </c>
      <c r="F45" s="43">
        <v>210</v>
      </c>
      <c r="G45" s="43">
        <v>411</v>
      </c>
      <c r="H45" s="43">
        <v>753</v>
      </c>
      <c r="I45" s="43">
        <v>555</v>
      </c>
      <c r="J45" s="43">
        <v>264</v>
      </c>
      <c r="K45" s="17">
        <v>283</v>
      </c>
      <c r="L45" s="17">
        <v>629</v>
      </c>
      <c r="M45" s="17">
        <v>554</v>
      </c>
      <c r="N45" s="17">
        <v>802</v>
      </c>
    </row>
    <row r="46" spans="2:14" x14ac:dyDescent="0.2">
      <c r="B46" s="16">
        <v>4048</v>
      </c>
      <c r="C46" s="16" t="s">
        <v>966</v>
      </c>
      <c r="D46" s="43">
        <v>3023</v>
      </c>
      <c r="E46" s="43">
        <v>77</v>
      </c>
      <c r="F46" s="43">
        <v>212</v>
      </c>
      <c r="G46" s="43">
        <v>539</v>
      </c>
      <c r="H46" s="43">
        <v>959</v>
      </c>
      <c r="I46" s="43">
        <v>832</v>
      </c>
      <c r="J46" s="43">
        <v>404</v>
      </c>
      <c r="K46" s="17">
        <v>272</v>
      </c>
      <c r="L46" s="17">
        <v>833</v>
      </c>
      <c r="M46" s="17">
        <v>944</v>
      </c>
      <c r="N46" s="17">
        <v>974</v>
      </c>
    </row>
    <row r="47" spans="2:14" x14ac:dyDescent="0.2">
      <c r="B47" s="32">
        <v>4089</v>
      </c>
      <c r="C47" s="32" t="s">
        <v>967</v>
      </c>
      <c r="D47" s="41">
        <v>38143</v>
      </c>
      <c r="E47" s="41">
        <v>1027</v>
      </c>
      <c r="F47" s="41">
        <v>3741</v>
      </c>
      <c r="G47" s="41">
        <v>8202</v>
      </c>
      <c r="H47" s="41">
        <v>11494</v>
      </c>
      <c r="I47" s="41">
        <v>8885</v>
      </c>
      <c r="J47" s="41">
        <v>4794</v>
      </c>
      <c r="K47" s="36">
        <v>4861</v>
      </c>
      <c r="L47" s="36">
        <v>11483</v>
      </c>
      <c r="M47" s="36">
        <v>10559</v>
      </c>
      <c r="N47" s="36">
        <v>11240</v>
      </c>
    </row>
    <row r="48" spans="2:14" x14ac:dyDescent="0.2">
      <c r="B48" s="16">
        <v>4061</v>
      </c>
      <c r="C48" s="16" t="s">
        <v>968</v>
      </c>
      <c r="D48" s="43">
        <v>816</v>
      </c>
      <c r="E48" s="43">
        <v>13</v>
      </c>
      <c r="F48" s="43">
        <v>36</v>
      </c>
      <c r="G48" s="43">
        <v>128</v>
      </c>
      <c r="H48" s="43">
        <v>240</v>
      </c>
      <c r="I48" s="43">
        <v>254</v>
      </c>
      <c r="J48" s="43">
        <v>145</v>
      </c>
      <c r="K48" s="17">
        <v>50</v>
      </c>
      <c r="L48" s="17">
        <v>191</v>
      </c>
      <c r="M48" s="17">
        <v>273</v>
      </c>
      <c r="N48" s="17">
        <v>302</v>
      </c>
    </row>
    <row r="49" spans="2:14" x14ac:dyDescent="0.2">
      <c r="B49" s="16">
        <v>4062</v>
      </c>
      <c r="C49" s="16" t="s">
        <v>969</v>
      </c>
      <c r="D49" s="43">
        <v>2293</v>
      </c>
      <c r="E49" s="43">
        <v>58</v>
      </c>
      <c r="F49" s="43">
        <v>194</v>
      </c>
      <c r="G49" s="43">
        <v>538</v>
      </c>
      <c r="H49" s="43">
        <v>746</v>
      </c>
      <c r="I49" s="43">
        <v>550</v>
      </c>
      <c r="J49" s="43">
        <v>207</v>
      </c>
      <c r="K49" s="17">
        <v>145</v>
      </c>
      <c r="L49" s="17">
        <v>666</v>
      </c>
      <c r="M49" s="17">
        <v>1114</v>
      </c>
      <c r="N49" s="17">
        <v>368</v>
      </c>
    </row>
    <row r="50" spans="2:14" x14ac:dyDescent="0.2">
      <c r="B50" s="16">
        <v>4063</v>
      </c>
      <c r="C50" s="16" t="s">
        <v>970</v>
      </c>
      <c r="D50" s="43">
        <v>4394</v>
      </c>
      <c r="E50" s="43">
        <v>198</v>
      </c>
      <c r="F50" s="43">
        <v>616</v>
      </c>
      <c r="G50" s="43">
        <v>1131</v>
      </c>
      <c r="H50" s="43">
        <v>1367</v>
      </c>
      <c r="I50" s="43">
        <v>756</v>
      </c>
      <c r="J50" s="43">
        <v>326</v>
      </c>
      <c r="K50" s="17">
        <v>907</v>
      </c>
      <c r="L50" s="17">
        <v>1097</v>
      </c>
      <c r="M50" s="17">
        <v>1113</v>
      </c>
      <c r="N50" s="17">
        <v>1277</v>
      </c>
    </row>
    <row r="51" spans="2:14" x14ac:dyDescent="0.2">
      <c r="B51" s="16">
        <v>4064</v>
      </c>
      <c r="C51" s="16" t="s">
        <v>971</v>
      </c>
      <c r="D51" s="43">
        <v>487</v>
      </c>
      <c r="E51" s="43">
        <v>6</v>
      </c>
      <c r="F51" s="43">
        <v>20</v>
      </c>
      <c r="G51" s="43">
        <v>80</v>
      </c>
      <c r="H51" s="43">
        <v>142</v>
      </c>
      <c r="I51" s="43">
        <v>173</v>
      </c>
      <c r="J51" s="43">
        <v>66</v>
      </c>
      <c r="K51" s="17">
        <v>60</v>
      </c>
      <c r="L51" s="17">
        <v>104</v>
      </c>
      <c r="M51" s="17">
        <v>99</v>
      </c>
      <c r="N51" s="17">
        <v>224</v>
      </c>
    </row>
    <row r="52" spans="2:14" x14ac:dyDescent="0.2">
      <c r="B52" s="16">
        <v>4065</v>
      </c>
      <c r="C52" s="16" t="s">
        <v>972</v>
      </c>
      <c r="D52" s="43">
        <v>1886</v>
      </c>
      <c r="E52" s="43">
        <v>33</v>
      </c>
      <c r="F52" s="43">
        <v>182</v>
      </c>
      <c r="G52" s="43">
        <v>494</v>
      </c>
      <c r="H52" s="43">
        <v>636</v>
      </c>
      <c r="I52" s="43">
        <v>354</v>
      </c>
      <c r="J52" s="43">
        <v>187</v>
      </c>
      <c r="K52" s="17">
        <v>239</v>
      </c>
      <c r="L52" s="17">
        <v>591</v>
      </c>
      <c r="M52" s="17">
        <v>495</v>
      </c>
      <c r="N52" s="17">
        <v>561</v>
      </c>
    </row>
    <row r="53" spans="2:14" x14ac:dyDescent="0.2">
      <c r="B53" s="16">
        <v>4066</v>
      </c>
      <c r="C53" s="16" t="s">
        <v>973</v>
      </c>
      <c r="D53" s="43">
        <v>457</v>
      </c>
      <c r="E53" s="43">
        <v>13</v>
      </c>
      <c r="F53" s="43">
        <v>32</v>
      </c>
      <c r="G53" s="43">
        <v>49</v>
      </c>
      <c r="H53" s="43">
        <v>145</v>
      </c>
      <c r="I53" s="43">
        <v>143</v>
      </c>
      <c r="J53" s="43">
        <v>75</v>
      </c>
      <c r="K53" s="17">
        <v>50</v>
      </c>
      <c r="L53" s="17">
        <v>98</v>
      </c>
      <c r="M53" s="17">
        <v>149</v>
      </c>
      <c r="N53" s="17">
        <v>160</v>
      </c>
    </row>
    <row r="54" spans="2:14" x14ac:dyDescent="0.2">
      <c r="B54" s="16">
        <v>4067</v>
      </c>
      <c r="C54" s="16" t="s">
        <v>974</v>
      </c>
      <c r="D54" s="43">
        <v>761</v>
      </c>
      <c r="E54" s="43">
        <v>11</v>
      </c>
      <c r="F54" s="43">
        <v>59</v>
      </c>
      <c r="G54" s="43">
        <v>134</v>
      </c>
      <c r="H54" s="43">
        <v>246</v>
      </c>
      <c r="I54" s="43">
        <v>203</v>
      </c>
      <c r="J54" s="43">
        <v>108</v>
      </c>
      <c r="K54" s="17">
        <v>62</v>
      </c>
      <c r="L54" s="17">
        <v>161</v>
      </c>
      <c r="M54" s="17">
        <v>312</v>
      </c>
      <c r="N54" s="17">
        <v>226</v>
      </c>
    </row>
    <row r="55" spans="2:14" x14ac:dyDescent="0.2">
      <c r="B55" s="16">
        <v>4068</v>
      </c>
      <c r="C55" s="16" t="s">
        <v>975</v>
      </c>
      <c r="D55" s="43">
        <v>1180</v>
      </c>
      <c r="E55" s="43">
        <v>16</v>
      </c>
      <c r="F55" s="43">
        <v>108</v>
      </c>
      <c r="G55" s="43">
        <v>162</v>
      </c>
      <c r="H55" s="43">
        <v>321</v>
      </c>
      <c r="I55" s="43">
        <v>349</v>
      </c>
      <c r="J55" s="43">
        <v>224</v>
      </c>
      <c r="K55" s="17">
        <v>262</v>
      </c>
      <c r="L55" s="17">
        <v>294</v>
      </c>
      <c r="M55" s="17">
        <v>278</v>
      </c>
      <c r="N55" s="17">
        <v>346</v>
      </c>
    </row>
    <row r="56" spans="2:14" x14ac:dyDescent="0.2">
      <c r="B56" s="16">
        <v>4084</v>
      </c>
      <c r="C56" s="16" t="s">
        <v>976</v>
      </c>
      <c r="D56" s="43">
        <v>301</v>
      </c>
      <c r="E56" s="43">
        <v>1</v>
      </c>
      <c r="F56" s="43">
        <v>10</v>
      </c>
      <c r="G56" s="43">
        <v>58</v>
      </c>
      <c r="H56" s="43">
        <v>107</v>
      </c>
      <c r="I56" s="43">
        <v>77</v>
      </c>
      <c r="J56" s="43">
        <v>48</v>
      </c>
      <c r="K56" s="17">
        <v>28</v>
      </c>
      <c r="L56" s="17">
        <v>18</v>
      </c>
      <c r="M56" s="17">
        <v>118</v>
      </c>
      <c r="N56" s="17">
        <v>137</v>
      </c>
    </row>
    <row r="57" spans="2:14" x14ac:dyDescent="0.2">
      <c r="B57" s="16">
        <v>4071</v>
      </c>
      <c r="C57" s="16" t="s">
        <v>977</v>
      </c>
      <c r="D57" s="43">
        <v>1009</v>
      </c>
      <c r="E57" s="43">
        <v>7</v>
      </c>
      <c r="F57" s="43">
        <v>71</v>
      </c>
      <c r="G57" s="43">
        <v>165</v>
      </c>
      <c r="H57" s="43">
        <v>240</v>
      </c>
      <c r="I57" s="43">
        <v>337</v>
      </c>
      <c r="J57" s="43">
        <v>189</v>
      </c>
      <c r="K57" s="17">
        <v>158</v>
      </c>
      <c r="L57" s="17">
        <v>112</v>
      </c>
      <c r="M57" s="17">
        <v>354</v>
      </c>
      <c r="N57" s="17">
        <v>385</v>
      </c>
    </row>
    <row r="58" spans="2:14" x14ac:dyDescent="0.2">
      <c r="B58" s="16">
        <v>4072</v>
      </c>
      <c r="C58" s="16" t="s">
        <v>978</v>
      </c>
      <c r="D58" s="43">
        <v>1373</v>
      </c>
      <c r="E58" s="43">
        <v>77</v>
      </c>
      <c r="F58" s="43">
        <v>100</v>
      </c>
      <c r="G58" s="43">
        <v>227</v>
      </c>
      <c r="H58" s="43">
        <v>416</v>
      </c>
      <c r="I58" s="43">
        <v>365</v>
      </c>
      <c r="J58" s="43">
        <v>188</v>
      </c>
      <c r="K58" s="17">
        <v>138</v>
      </c>
      <c r="L58" s="17">
        <v>308</v>
      </c>
      <c r="M58" s="17">
        <v>443</v>
      </c>
      <c r="N58" s="17">
        <v>484</v>
      </c>
    </row>
    <row r="59" spans="2:14" x14ac:dyDescent="0.2">
      <c r="B59" s="16">
        <v>4073</v>
      </c>
      <c r="C59" s="16" t="s">
        <v>979</v>
      </c>
      <c r="D59" s="43">
        <v>1039</v>
      </c>
      <c r="E59" s="43">
        <v>19</v>
      </c>
      <c r="F59" s="43">
        <v>58</v>
      </c>
      <c r="G59" s="43">
        <v>179</v>
      </c>
      <c r="H59" s="43">
        <v>344</v>
      </c>
      <c r="I59" s="43">
        <v>284</v>
      </c>
      <c r="J59" s="43">
        <v>155</v>
      </c>
      <c r="K59" s="17">
        <v>72</v>
      </c>
      <c r="L59" s="17">
        <v>176</v>
      </c>
      <c r="M59" s="17">
        <v>398</v>
      </c>
      <c r="N59" s="17">
        <v>393</v>
      </c>
    </row>
    <row r="60" spans="2:14" x14ac:dyDescent="0.2">
      <c r="B60" s="16">
        <v>4074</v>
      </c>
      <c r="C60" s="16" t="s">
        <v>980</v>
      </c>
      <c r="D60" s="43">
        <v>1238</v>
      </c>
      <c r="E60" s="43">
        <v>37</v>
      </c>
      <c r="F60" s="43">
        <v>136</v>
      </c>
      <c r="G60" s="43">
        <v>185</v>
      </c>
      <c r="H60" s="43">
        <v>286</v>
      </c>
      <c r="I60" s="43">
        <v>327</v>
      </c>
      <c r="J60" s="43">
        <v>267</v>
      </c>
      <c r="K60" s="17">
        <v>102</v>
      </c>
      <c r="L60" s="17">
        <v>283</v>
      </c>
      <c r="M60" s="17">
        <v>374</v>
      </c>
      <c r="N60" s="17">
        <v>479</v>
      </c>
    </row>
    <row r="61" spans="2:14" x14ac:dyDescent="0.2">
      <c r="B61" s="16">
        <v>4075</v>
      </c>
      <c r="C61" s="16" t="s">
        <v>981</v>
      </c>
      <c r="D61" s="43">
        <v>2100</v>
      </c>
      <c r="E61" s="43">
        <v>51</v>
      </c>
      <c r="F61" s="43">
        <v>241</v>
      </c>
      <c r="G61" s="43">
        <v>544</v>
      </c>
      <c r="H61" s="43">
        <v>638</v>
      </c>
      <c r="I61" s="43">
        <v>433</v>
      </c>
      <c r="J61" s="43">
        <v>193</v>
      </c>
      <c r="K61" s="17">
        <v>85</v>
      </c>
      <c r="L61" s="17">
        <v>1174</v>
      </c>
      <c r="M61" s="17">
        <v>426</v>
      </c>
      <c r="N61" s="17">
        <v>415</v>
      </c>
    </row>
    <row r="62" spans="2:14" x14ac:dyDescent="0.2">
      <c r="B62" s="16">
        <v>4076</v>
      </c>
      <c r="C62" s="16" t="s">
        <v>982</v>
      </c>
      <c r="D62" s="43">
        <v>1431</v>
      </c>
      <c r="E62" s="43">
        <v>31</v>
      </c>
      <c r="F62" s="43">
        <v>141</v>
      </c>
      <c r="G62" s="43">
        <v>234</v>
      </c>
      <c r="H62" s="43">
        <v>390</v>
      </c>
      <c r="I62" s="43">
        <v>375</v>
      </c>
      <c r="J62" s="43">
        <v>260</v>
      </c>
      <c r="K62" s="17">
        <v>308</v>
      </c>
      <c r="L62" s="17">
        <v>240</v>
      </c>
      <c r="M62" s="17">
        <v>363</v>
      </c>
      <c r="N62" s="17">
        <v>520</v>
      </c>
    </row>
    <row r="63" spans="2:14" x14ac:dyDescent="0.2">
      <c r="B63" s="16">
        <v>4077</v>
      </c>
      <c r="C63" s="16" t="s">
        <v>983</v>
      </c>
      <c r="D63" s="43">
        <v>651</v>
      </c>
      <c r="E63" s="43">
        <v>4</v>
      </c>
      <c r="F63" s="43">
        <v>38</v>
      </c>
      <c r="G63" s="43">
        <v>104</v>
      </c>
      <c r="H63" s="43">
        <v>197</v>
      </c>
      <c r="I63" s="43">
        <v>177</v>
      </c>
      <c r="J63" s="43">
        <v>131</v>
      </c>
      <c r="K63" s="17">
        <v>128</v>
      </c>
      <c r="L63" s="17">
        <v>164</v>
      </c>
      <c r="M63" s="17">
        <v>216</v>
      </c>
      <c r="N63" s="17">
        <v>143</v>
      </c>
    </row>
    <row r="64" spans="2:14" x14ac:dyDescent="0.2">
      <c r="B64" s="16">
        <v>4078</v>
      </c>
      <c r="C64" s="16" t="s">
        <v>984</v>
      </c>
      <c r="D64" s="43">
        <v>252</v>
      </c>
      <c r="E64" s="43">
        <v>5</v>
      </c>
      <c r="F64" s="43">
        <v>16</v>
      </c>
      <c r="G64" s="43">
        <v>39</v>
      </c>
      <c r="H64" s="43">
        <v>62</v>
      </c>
      <c r="I64" s="43">
        <v>83</v>
      </c>
      <c r="J64" s="43">
        <v>47</v>
      </c>
      <c r="K64" s="17">
        <v>48</v>
      </c>
      <c r="L64" s="17">
        <v>29</v>
      </c>
      <c r="M64" s="17">
        <v>55</v>
      </c>
      <c r="N64" s="17">
        <v>120</v>
      </c>
    </row>
    <row r="65" spans="2:14" x14ac:dyDescent="0.2">
      <c r="B65" s="16">
        <v>4079</v>
      </c>
      <c r="C65" s="16" t="s">
        <v>985</v>
      </c>
      <c r="D65" s="43">
        <v>766</v>
      </c>
      <c r="E65" s="43">
        <v>9</v>
      </c>
      <c r="F65" s="43">
        <v>52</v>
      </c>
      <c r="G65" s="43">
        <v>149</v>
      </c>
      <c r="H65" s="43">
        <v>205</v>
      </c>
      <c r="I65" s="43">
        <v>218</v>
      </c>
      <c r="J65" s="43">
        <v>133</v>
      </c>
      <c r="K65" s="17">
        <v>72</v>
      </c>
      <c r="L65" s="17">
        <v>43</v>
      </c>
      <c r="M65" s="17">
        <v>366</v>
      </c>
      <c r="N65" s="17">
        <v>285</v>
      </c>
    </row>
    <row r="66" spans="2:14" x14ac:dyDescent="0.2">
      <c r="B66" s="16">
        <v>4080</v>
      </c>
      <c r="C66" s="16" t="s">
        <v>986</v>
      </c>
      <c r="D66" s="43">
        <v>3594</v>
      </c>
      <c r="E66" s="43">
        <v>88</v>
      </c>
      <c r="F66" s="43">
        <v>380</v>
      </c>
      <c r="G66" s="43">
        <v>799</v>
      </c>
      <c r="H66" s="43">
        <v>1202</v>
      </c>
      <c r="I66" s="43">
        <v>741</v>
      </c>
      <c r="J66" s="43">
        <v>384</v>
      </c>
      <c r="K66" s="17">
        <v>553</v>
      </c>
      <c r="L66" s="17">
        <v>887</v>
      </c>
      <c r="M66" s="17">
        <v>833</v>
      </c>
      <c r="N66" s="17">
        <v>1321</v>
      </c>
    </row>
    <row r="67" spans="2:14" x14ac:dyDescent="0.2">
      <c r="B67" s="16">
        <v>4081</v>
      </c>
      <c r="C67" s="16" t="s">
        <v>987</v>
      </c>
      <c r="D67" s="43">
        <v>1824</v>
      </c>
      <c r="E67" s="43">
        <v>50</v>
      </c>
      <c r="F67" s="43">
        <v>114</v>
      </c>
      <c r="G67" s="43">
        <v>266</v>
      </c>
      <c r="H67" s="43">
        <v>577</v>
      </c>
      <c r="I67" s="43">
        <v>479</v>
      </c>
      <c r="J67" s="43">
        <v>338</v>
      </c>
      <c r="K67" s="17">
        <v>73</v>
      </c>
      <c r="L67" s="17">
        <v>934</v>
      </c>
      <c r="M67" s="17">
        <v>571</v>
      </c>
      <c r="N67" s="17">
        <v>246</v>
      </c>
    </row>
    <row r="68" spans="2:14" x14ac:dyDescent="0.2">
      <c r="B68" s="16">
        <v>4082</v>
      </c>
      <c r="C68" s="16" t="s">
        <v>988</v>
      </c>
      <c r="D68" s="43">
        <v>8059</v>
      </c>
      <c r="E68" s="43">
        <v>261</v>
      </c>
      <c r="F68" s="43">
        <v>1002</v>
      </c>
      <c r="G68" s="43">
        <v>2158</v>
      </c>
      <c r="H68" s="43">
        <v>2225</v>
      </c>
      <c r="I68" s="43">
        <v>1588</v>
      </c>
      <c r="J68" s="43">
        <v>825</v>
      </c>
      <c r="K68" s="17">
        <v>1207</v>
      </c>
      <c r="L68" s="17">
        <v>3132</v>
      </c>
      <c r="M68" s="17">
        <v>1702</v>
      </c>
      <c r="N68" s="17">
        <v>2018</v>
      </c>
    </row>
    <row r="69" spans="2:14" x14ac:dyDescent="0.2">
      <c r="B69" s="16">
        <v>4083</v>
      </c>
      <c r="C69" s="16" t="s">
        <v>989</v>
      </c>
      <c r="D69" s="43">
        <v>2232</v>
      </c>
      <c r="E69" s="43">
        <v>39</v>
      </c>
      <c r="F69" s="43">
        <v>135</v>
      </c>
      <c r="G69" s="43">
        <v>379</v>
      </c>
      <c r="H69" s="43">
        <v>762</v>
      </c>
      <c r="I69" s="43">
        <v>619</v>
      </c>
      <c r="J69" s="43">
        <v>298</v>
      </c>
      <c r="K69" s="17">
        <v>114</v>
      </c>
      <c r="L69" s="17">
        <v>781</v>
      </c>
      <c r="M69" s="17">
        <v>507</v>
      </c>
      <c r="N69" s="17">
        <v>830</v>
      </c>
    </row>
    <row r="70" spans="2:14" x14ac:dyDescent="0.2">
      <c r="B70" s="32">
        <v>4129</v>
      </c>
      <c r="C70" s="32" t="s">
        <v>990</v>
      </c>
      <c r="D70" s="41">
        <v>24918</v>
      </c>
      <c r="E70" s="41">
        <v>775</v>
      </c>
      <c r="F70" s="41">
        <v>2505</v>
      </c>
      <c r="G70" s="41">
        <v>5757</v>
      </c>
      <c r="H70" s="41">
        <v>7402</v>
      </c>
      <c r="I70" s="41">
        <v>5596</v>
      </c>
      <c r="J70" s="41">
        <v>2883</v>
      </c>
      <c r="K70" s="36">
        <v>4986</v>
      </c>
      <c r="L70" s="36">
        <v>8669</v>
      </c>
      <c r="M70" s="36">
        <v>5299</v>
      </c>
      <c r="N70" s="36">
        <v>5964</v>
      </c>
    </row>
    <row r="71" spans="2:14" x14ac:dyDescent="0.2">
      <c r="B71" s="16">
        <v>4091</v>
      </c>
      <c r="C71" s="16" t="s">
        <v>991</v>
      </c>
      <c r="D71" s="43">
        <v>826</v>
      </c>
      <c r="E71" s="43">
        <v>3</v>
      </c>
      <c r="F71" s="43">
        <v>43</v>
      </c>
      <c r="G71" s="43">
        <v>116</v>
      </c>
      <c r="H71" s="43">
        <v>165</v>
      </c>
      <c r="I71" s="43">
        <v>316</v>
      </c>
      <c r="J71" s="43">
        <v>183</v>
      </c>
      <c r="K71" s="17">
        <v>199</v>
      </c>
      <c r="L71" s="17">
        <v>228</v>
      </c>
      <c r="M71" s="17">
        <v>167</v>
      </c>
      <c r="N71" s="17">
        <v>232</v>
      </c>
    </row>
    <row r="72" spans="2:14" x14ac:dyDescent="0.2">
      <c r="B72" s="16">
        <v>4092</v>
      </c>
      <c r="C72" s="16" t="s">
        <v>992</v>
      </c>
      <c r="D72" s="43">
        <v>1977</v>
      </c>
      <c r="E72" s="43">
        <v>58</v>
      </c>
      <c r="F72" s="43">
        <v>199</v>
      </c>
      <c r="G72" s="43">
        <v>537</v>
      </c>
      <c r="H72" s="43">
        <v>639</v>
      </c>
      <c r="I72" s="43">
        <v>396</v>
      </c>
      <c r="J72" s="43">
        <v>148</v>
      </c>
      <c r="K72" s="17">
        <v>133</v>
      </c>
      <c r="L72" s="17">
        <v>882</v>
      </c>
      <c r="M72" s="17">
        <v>506</v>
      </c>
      <c r="N72" s="17">
        <v>456</v>
      </c>
    </row>
    <row r="73" spans="2:14" x14ac:dyDescent="0.2">
      <c r="B73" s="16">
        <v>4093</v>
      </c>
      <c r="C73" s="16" t="s">
        <v>993</v>
      </c>
      <c r="D73" s="43">
        <v>457</v>
      </c>
      <c r="E73" s="43">
        <v>16</v>
      </c>
      <c r="F73" s="43">
        <v>59</v>
      </c>
      <c r="G73" s="43">
        <v>80</v>
      </c>
      <c r="H73" s="43">
        <v>120</v>
      </c>
      <c r="I73" s="43">
        <v>134</v>
      </c>
      <c r="J73" s="43">
        <v>48</v>
      </c>
      <c r="K73" s="17">
        <v>62</v>
      </c>
      <c r="L73" s="17">
        <v>105</v>
      </c>
      <c r="M73" s="17">
        <v>111</v>
      </c>
      <c r="N73" s="17">
        <v>179</v>
      </c>
    </row>
    <row r="74" spans="2:14" x14ac:dyDescent="0.2">
      <c r="B74" s="16">
        <v>4124</v>
      </c>
      <c r="C74" s="16" t="s">
        <v>994</v>
      </c>
      <c r="D74" s="43">
        <v>814</v>
      </c>
      <c r="E74" s="43">
        <v>25</v>
      </c>
      <c r="F74" s="43">
        <v>64</v>
      </c>
      <c r="G74" s="43">
        <v>116</v>
      </c>
      <c r="H74" s="43">
        <v>197</v>
      </c>
      <c r="I74" s="43">
        <v>229</v>
      </c>
      <c r="J74" s="43">
        <v>183</v>
      </c>
      <c r="K74" s="17">
        <v>269</v>
      </c>
      <c r="L74" s="17">
        <v>158</v>
      </c>
      <c r="M74" s="17">
        <v>224</v>
      </c>
      <c r="N74" s="17">
        <v>163</v>
      </c>
    </row>
    <row r="75" spans="2:14" x14ac:dyDescent="0.2">
      <c r="B75" s="16">
        <v>4095</v>
      </c>
      <c r="C75" s="16" t="s">
        <v>280</v>
      </c>
      <c r="D75" s="43">
        <v>6636</v>
      </c>
      <c r="E75" s="43">
        <v>246</v>
      </c>
      <c r="F75" s="43">
        <v>744</v>
      </c>
      <c r="G75" s="43">
        <v>1697</v>
      </c>
      <c r="H75" s="43">
        <v>2159</v>
      </c>
      <c r="I75" s="43">
        <v>1203</v>
      </c>
      <c r="J75" s="43">
        <v>587</v>
      </c>
      <c r="K75" s="17">
        <v>1561</v>
      </c>
      <c r="L75" s="17">
        <v>2832</v>
      </c>
      <c r="M75" s="17">
        <v>1149</v>
      </c>
      <c r="N75" s="17">
        <v>1094</v>
      </c>
    </row>
    <row r="76" spans="2:14" x14ac:dyDescent="0.2">
      <c r="B76" s="16">
        <v>4099</v>
      </c>
      <c r="C76" s="16" t="s">
        <v>995</v>
      </c>
      <c r="D76" s="43">
        <v>205</v>
      </c>
      <c r="E76" s="43">
        <v>8</v>
      </c>
      <c r="F76" s="43">
        <v>11</v>
      </c>
      <c r="G76" s="43">
        <v>37</v>
      </c>
      <c r="H76" s="43">
        <v>33</v>
      </c>
      <c r="I76" s="43">
        <v>60</v>
      </c>
      <c r="J76" s="43">
        <v>56</v>
      </c>
      <c r="K76" s="17">
        <v>45</v>
      </c>
      <c r="L76" s="17">
        <v>49</v>
      </c>
      <c r="M76" s="17">
        <v>57</v>
      </c>
      <c r="N76" s="17">
        <v>54</v>
      </c>
    </row>
    <row r="77" spans="2:14" x14ac:dyDescent="0.2">
      <c r="B77" s="16">
        <v>4100</v>
      </c>
      <c r="C77" s="16" t="s">
        <v>996</v>
      </c>
      <c r="D77" s="43">
        <v>1758</v>
      </c>
      <c r="E77" s="43">
        <v>60</v>
      </c>
      <c r="F77" s="43">
        <v>152</v>
      </c>
      <c r="G77" s="43">
        <v>367</v>
      </c>
      <c r="H77" s="43">
        <v>595</v>
      </c>
      <c r="I77" s="43">
        <v>410</v>
      </c>
      <c r="J77" s="43">
        <v>174</v>
      </c>
      <c r="K77" s="17">
        <v>125</v>
      </c>
      <c r="L77" s="17">
        <v>458</v>
      </c>
      <c r="M77" s="17">
        <v>471</v>
      </c>
      <c r="N77" s="17">
        <v>704</v>
      </c>
    </row>
    <row r="78" spans="2:14" x14ac:dyDescent="0.2">
      <c r="B78" s="16">
        <v>4104</v>
      </c>
      <c r="C78" s="16" t="s">
        <v>997</v>
      </c>
      <c r="D78" s="43">
        <v>1579</v>
      </c>
      <c r="E78" s="43">
        <v>19</v>
      </c>
      <c r="F78" s="43">
        <v>141</v>
      </c>
      <c r="G78" s="43">
        <v>379</v>
      </c>
      <c r="H78" s="43">
        <v>515</v>
      </c>
      <c r="I78" s="43">
        <v>388</v>
      </c>
      <c r="J78" s="43">
        <v>137</v>
      </c>
      <c r="K78" s="17">
        <v>206</v>
      </c>
      <c r="L78" s="17">
        <v>271</v>
      </c>
      <c r="M78" s="17">
        <v>574</v>
      </c>
      <c r="N78" s="17">
        <v>528</v>
      </c>
    </row>
    <row r="79" spans="2:14" x14ac:dyDescent="0.2">
      <c r="B79" s="16">
        <v>4105</v>
      </c>
      <c r="C79" s="16" t="s">
        <v>998</v>
      </c>
      <c r="D79" s="43">
        <v>164</v>
      </c>
      <c r="E79" s="43">
        <v>2</v>
      </c>
      <c r="F79" s="43">
        <v>22</v>
      </c>
      <c r="G79" s="43">
        <v>36</v>
      </c>
      <c r="H79" s="43">
        <v>23</v>
      </c>
      <c r="I79" s="43">
        <v>46</v>
      </c>
      <c r="J79" s="43">
        <v>35</v>
      </c>
      <c r="K79" s="17">
        <v>71</v>
      </c>
      <c r="L79" s="17">
        <v>36</v>
      </c>
      <c r="M79" s="17">
        <v>24</v>
      </c>
      <c r="N79" s="17">
        <v>33</v>
      </c>
    </row>
    <row r="80" spans="2:14" x14ac:dyDescent="0.2">
      <c r="B80" s="16">
        <v>4106</v>
      </c>
      <c r="C80" s="16" t="s">
        <v>999</v>
      </c>
      <c r="D80" s="43">
        <v>209</v>
      </c>
      <c r="E80" s="43">
        <v>5</v>
      </c>
      <c r="F80" s="43">
        <v>21</v>
      </c>
      <c r="G80" s="43">
        <v>34</v>
      </c>
      <c r="H80" s="43">
        <v>48</v>
      </c>
      <c r="I80" s="43">
        <v>73</v>
      </c>
      <c r="J80" s="43">
        <v>28</v>
      </c>
      <c r="K80" s="17">
        <v>57</v>
      </c>
      <c r="L80" s="17">
        <v>59</v>
      </c>
      <c r="M80" s="17">
        <v>70</v>
      </c>
      <c r="N80" s="17">
        <v>23</v>
      </c>
    </row>
    <row r="81" spans="2:14" x14ac:dyDescent="0.2">
      <c r="B81" s="16">
        <v>4107</v>
      </c>
      <c r="C81" s="16" t="s">
        <v>1000</v>
      </c>
      <c r="D81" s="43">
        <v>511</v>
      </c>
      <c r="E81" s="43">
        <v>13</v>
      </c>
      <c r="F81" s="43">
        <v>43</v>
      </c>
      <c r="G81" s="43">
        <v>114</v>
      </c>
      <c r="H81" s="43">
        <v>161</v>
      </c>
      <c r="I81" s="43">
        <v>124</v>
      </c>
      <c r="J81" s="43">
        <v>56</v>
      </c>
      <c r="K81" s="17">
        <v>89</v>
      </c>
      <c r="L81" s="17">
        <v>104</v>
      </c>
      <c r="M81" s="17">
        <v>147</v>
      </c>
      <c r="N81" s="17">
        <v>171</v>
      </c>
    </row>
    <row r="82" spans="2:14" x14ac:dyDescent="0.2">
      <c r="B82" s="16">
        <v>4110</v>
      </c>
      <c r="C82" s="16" t="s">
        <v>1001</v>
      </c>
      <c r="D82" s="43">
        <v>670</v>
      </c>
      <c r="E82" s="43">
        <v>14</v>
      </c>
      <c r="F82" s="43">
        <v>102</v>
      </c>
      <c r="G82" s="43">
        <v>119</v>
      </c>
      <c r="H82" s="43">
        <v>169</v>
      </c>
      <c r="I82" s="43">
        <v>194</v>
      </c>
      <c r="J82" s="43">
        <v>72</v>
      </c>
      <c r="K82" s="17">
        <v>135</v>
      </c>
      <c r="L82" s="17">
        <v>136</v>
      </c>
      <c r="M82" s="17">
        <v>160</v>
      </c>
      <c r="N82" s="17">
        <v>239</v>
      </c>
    </row>
    <row r="83" spans="2:14" x14ac:dyDescent="0.2">
      <c r="B83" s="16">
        <v>4111</v>
      </c>
      <c r="C83" s="16" t="s">
        <v>1002</v>
      </c>
      <c r="D83" s="43">
        <v>700</v>
      </c>
      <c r="E83" s="43">
        <v>6</v>
      </c>
      <c r="F83" s="43">
        <v>30</v>
      </c>
      <c r="G83" s="43">
        <v>119</v>
      </c>
      <c r="H83" s="43">
        <v>231</v>
      </c>
      <c r="I83" s="43">
        <v>216</v>
      </c>
      <c r="J83" s="43">
        <v>98</v>
      </c>
      <c r="K83" s="17">
        <v>95</v>
      </c>
      <c r="L83" s="17">
        <v>334</v>
      </c>
      <c r="M83" s="17">
        <v>162</v>
      </c>
      <c r="N83" s="17">
        <v>109</v>
      </c>
    </row>
    <row r="84" spans="2:14" x14ac:dyDescent="0.2">
      <c r="B84" s="16">
        <v>4112</v>
      </c>
      <c r="C84" s="16" t="s">
        <v>1003</v>
      </c>
      <c r="D84" s="43">
        <v>385</v>
      </c>
      <c r="E84" s="43">
        <v>11</v>
      </c>
      <c r="F84" s="43">
        <v>17</v>
      </c>
      <c r="G84" s="43">
        <v>53</v>
      </c>
      <c r="H84" s="43">
        <v>102</v>
      </c>
      <c r="I84" s="43">
        <v>129</v>
      </c>
      <c r="J84" s="43">
        <v>73</v>
      </c>
      <c r="K84" s="17">
        <v>71</v>
      </c>
      <c r="L84" s="17">
        <v>118</v>
      </c>
      <c r="M84" s="17">
        <v>96</v>
      </c>
      <c r="N84" s="17">
        <v>100</v>
      </c>
    </row>
    <row r="85" spans="2:14" x14ac:dyDescent="0.2">
      <c r="B85" s="16">
        <v>4125</v>
      </c>
      <c r="C85" s="16" t="s">
        <v>1004</v>
      </c>
      <c r="D85" s="43">
        <v>1199</v>
      </c>
      <c r="E85" s="43">
        <v>28</v>
      </c>
      <c r="F85" s="43">
        <v>125</v>
      </c>
      <c r="G85" s="43">
        <v>246</v>
      </c>
      <c r="H85" s="43">
        <v>270</v>
      </c>
      <c r="I85" s="43">
        <v>301</v>
      </c>
      <c r="J85" s="43">
        <v>229</v>
      </c>
      <c r="K85" s="17">
        <v>356</v>
      </c>
      <c r="L85" s="17">
        <v>293</v>
      </c>
      <c r="M85" s="17">
        <v>271</v>
      </c>
      <c r="N85" s="17">
        <v>279</v>
      </c>
    </row>
    <row r="86" spans="2:14" x14ac:dyDescent="0.2">
      <c r="B86" s="16">
        <v>4117</v>
      </c>
      <c r="C86" s="16" t="s">
        <v>1005</v>
      </c>
      <c r="D86" s="43">
        <v>442</v>
      </c>
      <c r="E86" s="43">
        <v>3</v>
      </c>
      <c r="F86" s="43">
        <v>35</v>
      </c>
      <c r="G86" s="43">
        <v>97</v>
      </c>
      <c r="H86" s="43">
        <v>112</v>
      </c>
      <c r="I86" s="43">
        <v>120</v>
      </c>
      <c r="J86" s="43">
        <v>75</v>
      </c>
      <c r="K86" s="17">
        <v>180</v>
      </c>
      <c r="L86" s="17">
        <v>58</v>
      </c>
      <c r="M86" s="17">
        <v>94</v>
      </c>
      <c r="N86" s="17">
        <v>110</v>
      </c>
    </row>
    <row r="87" spans="2:14" x14ac:dyDescent="0.2">
      <c r="B87" s="16">
        <v>4120</v>
      </c>
      <c r="C87" s="16" t="s">
        <v>1006</v>
      </c>
      <c r="D87" s="43">
        <v>711</v>
      </c>
      <c r="E87" s="43">
        <v>26</v>
      </c>
      <c r="F87" s="43">
        <v>49</v>
      </c>
      <c r="G87" s="43">
        <v>112</v>
      </c>
      <c r="H87" s="43">
        <v>194</v>
      </c>
      <c r="I87" s="43">
        <v>209</v>
      </c>
      <c r="J87" s="43">
        <v>121</v>
      </c>
      <c r="K87" s="17">
        <v>190</v>
      </c>
      <c r="L87" s="17">
        <v>204</v>
      </c>
      <c r="M87" s="17">
        <v>188</v>
      </c>
      <c r="N87" s="17">
        <v>129</v>
      </c>
    </row>
    <row r="88" spans="2:14" x14ac:dyDescent="0.2">
      <c r="B88" s="16">
        <v>4121</v>
      </c>
      <c r="C88" s="16" t="s">
        <v>1007</v>
      </c>
      <c r="D88" s="43">
        <v>1051</v>
      </c>
      <c r="E88" s="43">
        <v>47</v>
      </c>
      <c r="F88" s="43">
        <v>85</v>
      </c>
      <c r="G88" s="43">
        <v>245</v>
      </c>
      <c r="H88" s="43">
        <v>296</v>
      </c>
      <c r="I88" s="43">
        <v>253</v>
      </c>
      <c r="J88" s="43">
        <v>125</v>
      </c>
      <c r="K88" s="17">
        <v>254</v>
      </c>
      <c r="L88" s="17">
        <v>324</v>
      </c>
      <c r="M88" s="17">
        <v>237</v>
      </c>
      <c r="N88" s="17">
        <v>236</v>
      </c>
    </row>
    <row r="89" spans="2:14" x14ac:dyDescent="0.2">
      <c r="B89" s="16">
        <v>4122</v>
      </c>
      <c r="C89" s="16" t="s">
        <v>1008</v>
      </c>
      <c r="D89" s="43">
        <v>767</v>
      </c>
      <c r="E89" s="43">
        <v>11</v>
      </c>
      <c r="F89" s="43">
        <v>66</v>
      </c>
      <c r="G89" s="43">
        <v>136</v>
      </c>
      <c r="H89" s="43">
        <v>240</v>
      </c>
      <c r="I89" s="43">
        <v>229</v>
      </c>
      <c r="J89" s="43">
        <v>85</v>
      </c>
      <c r="K89" s="17">
        <v>127</v>
      </c>
      <c r="L89" s="17">
        <v>283</v>
      </c>
      <c r="M89" s="17">
        <v>171</v>
      </c>
      <c r="N89" s="17">
        <v>186</v>
      </c>
    </row>
    <row r="90" spans="2:14" x14ac:dyDescent="0.2">
      <c r="B90" s="16">
        <v>4123</v>
      </c>
      <c r="C90" s="16" t="s">
        <v>1009</v>
      </c>
      <c r="D90" s="43">
        <v>3857</v>
      </c>
      <c r="E90" s="43">
        <v>174</v>
      </c>
      <c r="F90" s="43">
        <v>497</v>
      </c>
      <c r="G90" s="43">
        <v>1117</v>
      </c>
      <c r="H90" s="43">
        <v>1133</v>
      </c>
      <c r="I90" s="43">
        <v>566</v>
      </c>
      <c r="J90" s="43">
        <v>370</v>
      </c>
      <c r="K90" s="17">
        <v>761</v>
      </c>
      <c r="L90" s="17">
        <v>1737</v>
      </c>
      <c r="M90" s="17">
        <v>420</v>
      </c>
      <c r="N90" s="17">
        <v>939</v>
      </c>
    </row>
    <row r="91" spans="2:14" x14ac:dyDescent="0.2">
      <c r="B91" s="32">
        <v>4159</v>
      </c>
      <c r="C91" s="32" t="s">
        <v>1010</v>
      </c>
      <c r="D91" s="41">
        <v>22159</v>
      </c>
      <c r="E91" s="41">
        <v>574</v>
      </c>
      <c r="F91" s="41">
        <v>2345</v>
      </c>
      <c r="G91" s="41">
        <v>5212</v>
      </c>
      <c r="H91" s="41">
        <v>6352</v>
      </c>
      <c r="I91" s="41">
        <v>4596</v>
      </c>
      <c r="J91" s="41">
        <v>3080</v>
      </c>
      <c r="K91" s="36">
        <v>5513</v>
      </c>
      <c r="L91" s="36">
        <v>6094</v>
      </c>
      <c r="M91" s="36">
        <v>4346</v>
      </c>
      <c r="N91" s="36">
        <v>6206</v>
      </c>
    </row>
    <row r="92" spans="2:14" x14ac:dyDescent="0.2">
      <c r="B92" s="16">
        <v>4131</v>
      </c>
      <c r="C92" s="16" t="s">
        <v>1011</v>
      </c>
      <c r="D92" s="43">
        <v>1845</v>
      </c>
      <c r="E92" s="43">
        <v>39</v>
      </c>
      <c r="F92" s="43">
        <v>176</v>
      </c>
      <c r="G92" s="43">
        <v>430</v>
      </c>
      <c r="H92" s="43">
        <v>459</v>
      </c>
      <c r="I92" s="43">
        <v>387</v>
      </c>
      <c r="J92" s="43">
        <v>354</v>
      </c>
      <c r="K92" s="17">
        <v>634</v>
      </c>
      <c r="L92" s="17">
        <v>360</v>
      </c>
      <c r="M92" s="17">
        <v>255</v>
      </c>
      <c r="N92" s="17">
        <v>596</v>
      </c>
    </row>
    <row r="93" spans="2:14" x14ac:dyDescent="0.2">
      <c r="B93" s="16">
        <v>4132</v>
      </c>
      <c r="C93" s="16" t="s">
        <v>1012</v>
      </c>
      <c r="D93" s="43">
        <v>794</v>
      </c>
      <c r="E93" s="43">
        <v>21</v>
      </c>
      <c r="F93" s="43">
        <v>98</v>
      </c>
      <c r="G93" s="43">
        <v>188</v>
      </c>
      <c r="H93" s="43">
        <v>204</v>
      </c>
      <c r="I93" s="43">
        <v>170</v>
      </c>
      <c r="J93" s="43">
        <v>113</v>
      </c>
      <c r="K93" s="17">
        <v>271</v>
      </c>
      <c r="L93" s="17">
        <v>162</v>
      </c>
      <c r="M93" s="17">
        <v>95</v>
      </c>
      <c r="N93" s="17">
        <v>266</v>
      </c>
    </row>
    <row r="94" spans="2:14" x14ac:dyDescent="0.2">
      <c r="B94" s="16">
        <v>4134</v>
      </c>
      <c r="C94" s="16" t="s">
        <v>1013</v>
      </c>
      <c r="D94" s="43">
        <v>599</v>
      </c>
      <c r="E94" s="43">
        <v>15</v>
      </c>
      <c r="F94" s="43">
        <v>32</v>
      </c>
      <c r="G94" s="43">
        <v>103</v>
      </c>
      <c r="H94" s="43">
        <v>131</v>
      </c>
      <c r="I94" s="43">
        <v>173</v>
      </c>
      <c r="J94" s="43">
        <v>145</v>
      </c>
      <c r="K94" s="17">
        <v>189</v>
      </c>
      <c r="L94" s="17">
        <v>167</v>
      </c>
      <c r="M94" s="17">
        <v>82</v>
      </c>
      <c r="N94" s="17">
        <v>161</v>
      </c>
    </row>
    <row r="95" spans="2:14" x14ac:dyDescent="0.2">
      <c r="B95" s="16">
        <v>4135</v>
      </c>
      <c r="C95" s="16" t="s">
        <v>1014</v>
      </c>
      <c r="D95" s="43">
        <v>1151</v>
      </c>
      <c r="E95" s="43">
        <v>25</v>
      </c>
      <c r="F95" s="43">
        <v>89</v>
      </c>
      <c r="G95" s="43">
        <v>281</v>
      </c>
      <c r="H95" s="43">
        <v>296</v>
      </c>
      <c r="I95" s="43">
        <v>253</v>
      </c>
      <c r="J95" s="43">
        <v>207</v>
      </c>
      <c r="K95" s="17">
        <v>464</v>
      </c>
      <c r="L95" s="17">
        <v>304</v>
      </c>
      <c r="M95" s="17">
        <v>182</v>
      </c>
      <c r="N95" s="17">
        <v>201</v>
      </c>
    </row>
    <row r="96" spans="2:14" x14ac:dyDescent="0.2">
      <c r="B96" s="16">
        <v>4136</v>
      </c>
      <c r="C96" s="16" t="s">
        <v>1015</v>
      </c>
      <c r="D96" s="43">
        <v>828</v>
      </c>
      <c r="E96" s="43">
        <v>10</v>
      </c>
      <c r="F96" s="43">
        <v>94</v>
      </c>
      <c r="G96" s="43">
        <v>210</v>
      </c>
      <c r="H96" s="43">
        <v>288</v>
      </c>
      <c r="I96" s="43">
        <v>135</v>
      </c>
      <c r="J96" s="43">
        <v>91</v>
      </c>
      <c r="K96" s="17">
        <v>76</v>
      </c>
      <c r="L96" s="17">
        <v>240</v>
      </c>
      <c r="M96" s="17">
        <v>171</v>
      </c>
      <c r="N96" s="17">
        <v>341</v>
      </c>
    </row>
    <row r="97" spans="2:14" x14ac:dyDescent="0.2">
      <c r="B97" s="16">
        <v>4137</v>
      </c>
      <c r="C97" s="16" t="s">
        <v>1016</v>
      </c>
      <c r="D97" s="43">
        <v>233</v>
      </c>
      <c r="E97" s="43">
        <v>6</v>
      </c>
      <c r="F97" s="43">
        <v>15</v>
      </c>
      <c r="G97" s="43">
        <v>27</v>
      </c>
      <c r="H97" s="43">
        <v>57</v>
      </c>
      <c r="I97" s="43">
        <v>75</v>
      </c>
      <c r="J97" s="43">
        <v>53</v>
      </c>
      <c r="K97" s="17">
        <v>59</v>
      </c>
      <c r="L97" s="17">
        <v>64</v>
      </c>
      <c r="M97" s="17">
        <v>54</v>
      </c>
      <c r="N97" s="17">
        <v>56</v>
      </c>
    </row>
    <row r="98" spans="2:14" x14ac:dyDescent="0.2">
      <c r="B98" s="16">
        <v>4138</v>
      </c>
      <c r="C98" s="16" t="s">
        <v>1017</v>
      </c>
      <c r="D98" s="43">
        <v>357</v>
      </c>
      <c r="E98" s="43">
        <v>3</v>
      </c>
      <c r="F98" s="43">
        <v>17</v>
      </c>
      <c r="G98" s="43">
        <v>61</v>
      </c>
      <c r="H98" s="43">
        <v>106</v>
      </c>
      <c r="I98" s="43">
        <v>95</v>
      </c>
      <c r="J98" s="43">
        <v>75</v>
      </c>
      <c r="K98" s="17">
        <v>120</v>
      </c>
      <c r="L98" s="17">
        <v>68</v>
      </c>
      <c r="M98" s="17">
        <v>96</v>
      </c>
      <c r="N98" s="17">
        <v>73</v>
      </c>
    </row>
    <row r="99" spans="2:14" x14ac:dyDescent="0.2">
      <c r="B99" s="16">
        <v>4139</v>
      </c>
      <c r="C99" s="16" t="s">
        <v>1018</v>
      </c>
      <c r="D99" s="43">
        <v>3987</v>
      </c>
      <c r="E99" s="43">
        <v>128</v>
      </c>
      <c r="F99" s="43">
        <v>429</v>
      </c>
      <c r="G99" s="43">
        <v>984</v>
      </c>
      <c r="H99" s="43">
        <v>1265</v>
      </c>
      <c r="I99" s="43">
        <v>734</v>
      </c>
      <c r="J99" s="43">
        <v>447</v>
      </c>
      <c r="K99" s="17">
        <v>842</v>
      </c>
      <c r="L99" s="17">
        <v>1200</v>
      </c>
      <c r="M99" s="17">
        <v>826</v>
      </c>
      <c r="N99" s="17">
        <v>1119</v>
      </c>
    </row>
    <row r="100" spans="2:14" x14ac:dyDescent="0.2">
      <c r="B100" s="16">
        <v>4140</v>
      </c>
      <c r="C100" s="16" t="s">
        <v>1019</v>
      </c>
      <c r="D100" s="43">
        <v>1395</v>
      </c>
      <c r="E100" s="43">
        <v>22</v>
      </c>
      <c r="F100" s="43">
        <v>161</v>
      </c>
      <c r="G100" s="43">
        <v>309</v>
      </c>
      <c r="H100" s="43">
        <v>421</v>
      </c>
      <c r="I100" s="43">
        <v>318</v>
      </c>
      <c r="J100" s="43">
        <v>164</v>
      </c>
      <c r="K100" s="17">
        <v>289</v>
      </c>
      <c r="L100" s="17">
        <v>346</v>
      </c>
      <c r="M100" s="17">
        <v>310</v>
      </c>
      <c r="N100" s="17">
        <v>450</v>
      </c>
    </row>
    <row r="101" spans="2:14" x14ac:dyDescent="0.2">
      <c r="B101" s="16">
        <v>4141</v>
      </c>
      <c r="C101" s="16" t="s">
        <v>1020</v>
      </c>
      <c r="D101" s="43">
        <v>4537</v>
      </c>
      <c r="E101" s="43">
        <v>183</v>
      </c>
      <c r="F101" s="43">
        <v>595</v>
      </c>
      <c r="G101" s="43">
        <v>1178</v>
      </c>
      <c r="H101" s="43">
        <v>1276</v>
      </c>
      <c r="I101" s="43">
        <v>856</v>
      </c>
      <c r="J101" s="43">
        <v>449</v>
      </c>
      <c r="K101" s="17">
        <v>1033</v>
      </c>
      <c r="L101" s="17">
        <v>1348</v>
      </c>
      <c r="M101" s="17">
        <v>1007</v>
      </c>
      <c r="N101" s="17">
        <v>1149</v>
      </c>
    </row>
    <row r="102" spans="2:14" x14ac:dyDescent="0.2">
      <c r="B102" s="16">
        <v>4142</v>
      </c>
      <c r="C102" s="16" t="s">
        <v>1021</v>
      </c>
      <c r="D102" s="43">
        <v>420</v>
      </c>
      <c r="E102" s="43">
        <v>4</v>
      </c>
      <c r="F102" s="43">
        <v>41</v>
      </c>
      <c r="G102" s="43">
        <v>76</v>
      </c>
      <c r="H102" s="43">
        <v>85</v>
      </c>
      <c r="I102" s="43">
        <v>95</v>
      </c>
      <c r="J102" s="43">
        <v>119</v>
      </c>
      <c r="K102" s="17">
        <v>196</v>
      </c>
      <c r="L102" s="17">
        <v>112</v>
      </c>
      <c r="M102" s="17">
        <v>57</v>
      </c>
      <c r="N102" s="17">
        <v>55</v>
      </c>
    </row>
    <row r="103" spans="2:14" x14ac:dyDescent="0.2">
      <c r="B103" s="16">
        <v>4143</v>
      </c>
      <c r="C103" s="16" t="s">
        <v>1022</v>
      </c>
      <c r="D103" s="43">
        <v>596</v>
      </c>
      <c r="E103" s="43">
        <v>14</v>
      </c>
      <c r="F103" s="43">
        <v>51</v>
      </c>
      <c r="G103" s="43">
        <v>152</v>
      </c>
      <c r="H103" s="43">
        <v>154</v>
      </c>
      <c r="I103" s="43">
        <v>121</v>
      </c>
      <c r="J103" s="43">
        <v>104</v>
      </c>
      <c r="K103" s="17">
        <v>217</v>
      </c>
      <c r="L103" s="17">
        <v>143</v>
      </c>
      <c r="M103" s="17">
        <v>166</v>
      </c>
      <c r="N103" s="17">
        <v>70</v>
      </c>
    </row>
    <row r="104" spans="2:14" x14ac:dyDescent="0.2">
      <c r="B104" s="16">
        <v>4144</v>
      </c>
      <c r="C104" s="16" t="s">
        <v>1023</v>
      </c>
      <c r="D104" s="43">
        <v>2279</v>
      </c>
      <c r="E104" s="43">
        <v>44</v>
      </c>
      <c r="F104" s="43">
        <v>241</v>
      </c>
      <c r="G104" s="43">
        <v>531</v>
      </c>
      <c r="H104" s="43">
        <v>743</v>
      </c>
      <c r="I104" s="43">
        <v>439</v>
      </c>
      <c r="J104" s="43">
        <v>281</v>
      </c>
      <c r="K104" s="17">
        <v>427</v>
      </c>
      <c r="L104" s="17">
        <v>530</v>
      </c>
      <c r="M104" s="17">
        <v>407</v>
      </c>
      <c r="N104" s="17">
        <v>915</v>
      </c>
    </row>
    <row r="105" spans="2:14" x14ac:dyDescent="0.2">
      <c r="B105" s="16">
        <v>4145</v>
      </c>
      <c r="C105" s="16" t="s">
        <v>1024</v>
      </c>
      <c r="D105" s="43">
        <v>846</v>
      </c>
      <c r="E105" s="43">
        <v>16</v>
      </c>
      <c r="F105" s="43">
        <v>77</v>
      </c>
      <c r="G105" s="43">
        <v>191</v>
      </c>
      <c r="H105" s="43">
        <v>223</v>
      </c>
      <c r="I105" s="43">
        <v>211</v>
      </c>
      <c r="J105" s="43">
        <v>128</v>
      </c>
      <c r="K105" s="17">
        <v>201</v>
      </c>
      <c r="L105" s="17">
        <v>316</v>
      </c>
      <c r="M105" s="17">
        <v>179</v>
      </c>
      <c r="N105" s="17">
        <v>150</v>
      </c>
    </row>
    <row r="106" spans="2:14" x14ac:dyDescent="0.2">
      <c r="B106" s="16">
        <v>4146</v>
      </c>
      <c r="C106" s="16" t="s">
        <v>1025</v>
      </c>
      <c r="D106" s="43">
        <v>1637</v>
      </c>
      <c r="E106" s="43">
        <v>35</v>
      </c>
      <c r="F106" s="43">
        <v>180</v>
      </c>
      <c r="G106" s="43">
        <v>375</v>
      </c>
      <c r="H106" s="43">
        <v>490</v>
      </c>
      <c r="I106" s="43">
        <v>339</v>
      </c>
      <c r="J106" s="43">
        <v>218</v>
      </c>
      <c r="K106" s="17">
        <v>342</v>
      </c>
      <c r="L106" s="17">
        <v>574</v>
      </c>
      <c r="M106" s="17">
        <v>231</v>
      </c>
      <c r="N106" s="17">
        <v>490</v>
      </c>
    </row>
    <row r="107" spans="2:14" x14ac:dyDescent="0.2">
      <c r="B107" s="16">
        <v>4147</v>
      </c>
      <c r="C107" s="16" t="s">
        <v>1026</v>
      </c>
      <c r="D107" s="43">
        <v>655</v>
      </c>
      <c r="E107" s="43">
        <v>9</v>
      </c>
      <c r="F107" s="43">
        <v>49</v>
      </c>
      <c r="G107" s="43">
        <v>116</v>
      </c>
      <c r="H107" s="43">
        <v>154</v>
      </c>
      <c r="I107" s="43">
        <v>195</v>
      </c>
      <c r="J107" s="43">
        <v>132</v>
      </c>
      <c r="K107" s="17">
        <v>153</v>
      </c>
      <c r="L107" s="17">
        <v>160</v>
      </c>
      <c r="M107" s="17">
        <v>228</v>
      </c>
      <c r="N107" s="17">
        <v>114</v>
      </c>
    </row>
    <row r="108" spans="2:14" x14ac:dyDescent="0.2">
      <c r="B108" s="32">
        <v>4189</v>
      </c>
      <c r="C108" s="32" t="s">
        <v>1027</v>
      </c>
      <c r="D108" s="41">
        <v>17307</v>
      </c>
      <c r="E108" s="41">
        <v>332</v>
      </c>
      <c r="F108" s="41">
        <v>1348</v>
      </c>
      <c r="G108" s="41">
        <v>3232</v>
      </c>
      <c r="H108" s="41">
        <v>4667</v>
      </c>
      <c r="I108" s="41">
        <v>4782</v>
      </c>
      <c r="J108" s="41">
        <v>2946</v>
      </c>
      <c r="K108" s="36">
        <v>3578</v>
      </c>
      <c r="L108" s="36">
        <v>3836</v>
      </c>
      <c r="M108" s="36">
        <v>4519</v>
      </c>
      <c r="N108" s="36">
        <v>5374</v>
      </c>
    </row>
    <row r="109" spans="2:14" x14ac:dyDescent="0.2">
      <c r="B109" s="34">
        <v>4185</v>
      </c>
      <c r="C109" s="34" t="s">
        <v>1028</v>
      </c>
      <c r="D109" s="43">
        <v>1385</v>
      </c>
      <c r="E109" s="43">
        <v>33</v>
      </c>
      <c r="F109" s="43">
        <v>116</v>
      </c>
      <c r="G109" s="43">
        <v>264</v>
      </c>
      <c r="H109" s="43">
        <v>384</v>
      </c>
      <c r="I109" s="43">
        <v>370</v>
      </c>
      <c r="J109" s="43">
        <v>218</v>
      </c>
      <c r="K109" s="59">
        <v>369</v>
      </c>
      <c r="L109" s="59">
        <v>276</v>
      </c>
      <c r="M109" s="59">
        <v>377</v>
      </c>
      <c r="N109" s="59">
        <v>363</v>
      </c>
    </row>
    <row r="110" spans="2:14" x14ac:dyDescent="0.2">
      <c r="B110" s="16">
        <v>4161</v>
      </c>
      <c r="C110" s="16" t="s">
        <v>1029</v>
      </c>
      <c r="D110" s="43">
        <v>1163</v>
      </c>
      <c r="E110" s="43">
        <v>24</v>
      </c>
      <c r="F110" s="43">
        <v>75</v>
      </c>
      <c r="G110" s="43">
        <v>301</v>
      </c>
      <c r="H110" s="43">
        <v>367</v>
      </c>
      <c r="I110" s="43">
        <v>282</v>
      </c>
      <c r="J110" s="43">
        <v>114</v>
      </c>
      <c r="K110" s="17">
        <v>157</v>
      </c>
      <c r="L110" s="17">
        <v>243</v>
      </c>
      <c r="M110" s="17">
        <v>396</v>
      </c>
      <c r="N110" s="17">
        <v>367</v>
      </c>
    </row>
    <row r="111" spans="2:14" x14ac:dyDescent="0.2">
      <c r="B111" s="16">
        <v>4163</v>
      </c>
      <c r="C111" s="16" t="s">
        <v>1030</v>
      </c>
      <c r="D111" s="43">
        <v>2668</v>
      </c>
      <c r="E111" s="43">
        <v>26</v>
      </c>
      <c r="F111" s="43">
        <v>97</v>
      </c>
      <c r="G111" s="43">
        <v>428</v>
      </c>
      <c r="H111" s="43">
        <v>744</v>
      </c>
      <c r="I111" s="43">
        <v>831</v>
      </c>
      <c r="J111" s="43">
        <v>542</v>
      </c>
      <c r="K111" s="17">
        <v>267</v>
      </c>
      <c r="L111" s="17">
        <v>749</v>
      </c>
      <c r="M111" s="17">
        <v>644</v>
      </c>
      <c r="N111" s="17">
        <v>1008</v>
      </c>
    </row>
    <row r="112" spans="2:14" x14ac:dyDescent="0.2">
      <c r="B112" s="16">
        <v>4164</v>
      </c>
      <c r="C112" s="16" t="s">
        <v>1031</v>
      </c>
      <c r="D112" s="43">
        <v>500</v>
      </c>
      <c r="E112" s="43">
        <v>8</v>
      </c>
      <c r="F112" s="43">
        <v>47</v>
      </c>
      <c r="G112" s="43">
        <v>66</v>
      </c>
      <c r="H112" s="43">
        <v>106</v>
      </c>
      <c r="I112" s="43">
        <v>157</v>
      </c>
      <c r="J112" s="43">
        <v>116</v>
      </c>
      <c r="K112" s="17">
        <v>114</v>
      </c>
      <c r="L112" s="17">
        <v>129</v>
      </c>
      <c r="M112" s="17">
        <v>129</v>
      </c>
      <c r="N112" s="17">
        <v>128</v>
      </c>
    </row>
    <row r="113" spans="2:14" x14ac:dyDescent="0.2">
      <c r="B113" s="16">
        <v>4165</v>
      </c>
      <c r="C113" s="16" t="s">
        <v>1032</v>
      </c>
      <c r="D113" s="43">
        <v>1821</v>
      </c>
      <c r="E113" s="43">
        <v>43</v>
      </c>
      <c r="F113" s="43">
        <v>156</v>
      </c>
      <c r="G113" s="43">
        <v>374</v>
      </c>
      <c r="H113" s="43">
        <v>483</v>
      </c>
      <c r="I113" s="43">
        <v>432</v>
      </c>
      <c r="J113" s="43">
        <v>333</v>
      </c>
      <c r="K113" s="17">
        <v>299</v>
      </c>
      <c r="L113" s="17">
        <v>285</v>
      </c>
      <c r="M113" s="17">
        <v>626</v>
      </c>
      <c r="N113" s="17">
        <v>611</v>
      </c>
    </row>
    <row r="114" spans="2:14" x14ac:dyDescent="0.2">
      <c r="B114" s="16">
        <v>4186</v>
      </c>
      <c r="C114" s="16" t="s">
        <v>1033</v>
      </c>
      <c r="D114" s="43">
        <v>1170</v>
      </c>
      <c r="E114" s="43">
        <v>19</v>
      </c>
      <c r="F114" s="43">
        <v>104</v>
      </c>
      <c r="G114" s="43">
        <v>189</v>
      </c>
      <c r="H114" s="43">
        <v>293</v>
      </c>
      <c r="I114" s="43">
        <v>346</v>
      </c>
      <c r="J114" s="43">
        <v>219</v>
      </c>
      <c r="K114" s="17">
        <v>241</v>
      </c>
      <c r="L114" s="17">
        <v>184</v>
      </c>
      <c r="M114" s="17">
        <v>346</v>
      </c>
      <c r="N114" s="17">
        <v>399</v>
      </c>
    </row>
    <row r="115" spans="2:14" x14ac:dyDescent="0.2">
      <c r="B115" s="16">
        <v>4169</v>
      </c>
      <c r="C115" s="16" t="s">
        <v>1034</v>
      </c>
      <c r="D115" s="43">
        <v>1420</v>
      </c>
      <c r="E115" s="43">
        <v>15</v>
      </c>
      <c r="F115" s="43">
        <v>91</v>
      </c>
      <c r="G115" s="43">
        <v>224</v>
      </c>
      <c r="H115" s="43">
        <v>381</v>
      </c>
      <c r="I115" s="43">
        <v>520</v>
      </c>
      <c r="J115" s="43">
        <v>189</v>
      </c>
      <c r="K115" s="17">
        <v>210</v>
      </c>
      <c r="L115" s="17">
        <v>384</v>
      </c>
      <c r="M115" s="17">
        <v>331</v>
      </c>
      <c r="N115" s="17">
        <v>495</v>
      </c>
    </row>
    <row r="116" spans="2:14" x14ac:dyDescent="0.2">
      <c r="B116" s="16">
        <v>4170</v>
      </c>
      <c r="C116" s="16" t="s">
        <v>282</v>
      </c>
      <c r="D116" s="43">
        <v>1921</v>
      </c>
      <c r="E116" s="43">
        <v>71</v>
      </c>
      <c r="F116" s="43">
        <v>205</v>
      </c>
      <c r="G116" s="43">
        <v>436</v>
      </c>
      <c r="H116" s="43">
        <v>538</v>
      </c>
      <c r="I116" s="43">
        <v>418</v>
      </c>
      <c r="J116" s="43">
        <v>253</v>
      </c>
      <c r="K116" s="17">
        <v>720</v>
      </c>
      <c r="L116" s="17">
        <v>439</v>
      </c>
      <c r="M116" s="17">
        <v>326</v>
      </c>
      <c r="N116" s="17">
        <v>436</v>
      </c>
    </row>
    <row r="117" spans="2:14" x14ac:dyDescent="0.2">
      <c r="B117" s="16">
        <v>4184</v>
      </c>
      <c r="C117" s="16" t="s">
        <v>1035</v>
      </c>
      <c r="D117" s="43">
        <v>1065</v>
      </c>
      <c r="E117" s="43">
        <v>13</v>
      </c>
      <c r="F117" s="43">
        <v>73</v>
      </c>
      <c r="G117" s="43">
        <v>176</v>
      </c>
      <c r="H117" s="43">
        <v>297</v>
      </c>
      <c r="I117" s="43">
        <v>304</v>
      </c>
      <c r="J117" s="43">
        <v>202</v>
      </c>
      <c r="K117" s="17">
        <v>349</v>
      </c>
      <c r="L117" s="17">
        <v>191</v>
      </c>
      <c r="M117" s="17">
        <v>274</v>
      </c>
      <c r="N117" s="17">
        <v>251</v>
      </c>
    </row>
    <row r="118" spans="2:14" x14ac:dyDescent="0.2">
      <c r="B118" s="16">
        <v>4172</v>
      </c>
      <c r="C118" s="16" t="s">
        <v>1036</v>
      </c>
      <c r="D118" s="43">
        <v>510</v>
      </c>
      <c r="E118" s="43">
        <v>3</v>
      </c>
      <c r="F118" s="43">
        <v>54</v>
      </c>
      <c r="G118" s="43">
        <v>118</v>
      </c>
      <c r="H118" s="43">
        <v>149</v>
      </c>
      <c r="I118" s="43">
        <v>135</v>
      </c>
      <c r="J118" s="43">
        <v>51</v>
      </c>
      <c r="K118" s="17">
        <v>60</v>
      </c>
      <c r="L118" s="17">
        <v>165</v>
      </c>
      <c r="M118" s="17">
        <v>54</v>
      </c>
      <c r="N118" s="17">
        <v>231</v>
      </c>
    </row>
    <row r="119" spans="2:14" x14ac:dyDescent="0.2">
      <c r="B119" s="16">
        <v>4173</v>
      </c>
      <c r="C119" s="16" t="s">
        <v>1037</v>
      </c>
      <c r="D119" s="43">
        <v>262</v>
      </c>
      <c r="E119" s="43">
        <v>7</v>
      </c>
      <c r="F119" s="43">
        <v>25</v>
      </c>
      <c r="G119" s="43">
        <v>28</v>
      </c>
      <c r="H119" s="43">
        <v>60</v>
      </c>
      <c r="I119" s="43">
        <v>81</v>
      </c>
      <c r="J119" s="43">
        <v>61</v>
      </c>
      <c r="K119" s="17">
        <v>97</v>
      </c>
      <c r="L119" s="17">
        <v>49</v>
      </c>
      <c r="M119" s="17">
        <v>64</v>
      </c>
      <c r="N119" s="17">
        <v>52</v>
      </c>
    </row>
    <row r="120" spans="2:14" x14ac:dyDescent="0.2">
      <c r="B120" s="16">
        <v>4175</v>
      </c>
      <c r="C120" s="16" t="s">
        <v>1038</v>
      </c>
      <c r="D120" s="43">
        <v>541</v>
      </c>
      <c r="E120" s="43">
        <v>11</v>
      </c>
      <c r="F120" s="43">
        <v>60</v>
      </c>
      <c r="G120" s="43">
        <v>93</v>
      </c>
      <c r="H120" s="43">
        <v>116</v>
      </c>
      <c r="I120" s="43">
        <v>153</v>
      </c>
      <c r="J120" s="43">
        <v>108</v>
      </c>
      <c r="K120" s="17">
        <v>105</v>
      </c>
      <c r="L120" s="17">
        <v>106</v>
      </c>
      <c r="M120" s="17">
        <v>126</v>
      </c>
      <c r="N120" s="17">
        <v>204</v>
      </c>
    </row>
    <row r="121" spans="2:14" x14ac:dyDescent="0.2">
      <c r="B121" s="16">
        <v>4176</v>
      </c>
      <c r="C121" s="16" t="s">
        <v>1039</v>
      </c>
      <c r="D121" s="43">
        <v>363</v>
      </c>
      <c r="E121" s="43">
        <v>10</v>
      </c>
      <c r="F121" s="43">
        <v>18</v>
      </c>
      <c r="G121" s="43">
        <v>64</v>
      </c>
      <c r="H121" s="43">
        <v>103</v>
      </c>
      <c r="I121" s="43">
        <v>114</v>
      </c>
      <c r="J121" s="43">
        <v>54</v>
      </c>
      <c r="K121" s="17">
        <v>91</v>
      </c>
      <c r="L121" s="17">
        <v>82</v>
      </c>
      <c r="M121" s="17">
        <v>126</v>
      </c>
      <c r="N121" s="17">
        <v>64</v>
      </c>
    </row>
    <row r="122" spans="2:14" x14ac:dyDescent="0.2">
      <c r="B122" s="16">
        <v>4177</v>
      </c>
      <c r="C122" s="16" t="s">
        <v>1040</v>
      </c>
      <c r="D122" s="43">
        <v>779</v>
      </c>
      <c r="E122" s="43">
        <v>4</v>
      </c>
      <c r="F122" s="43">
        <v>72</v>
      </c>
      <c r="G122" s="43">
        <v>170</v>
      </c>
      <c r="H122" s="43">
        <v>198</v>
      </c>
      <c r="I122" s="43">
        <v>187</v>
      </c>
      <c r="J122" s="43">
        <v>148</v>
      </c>
      <c r="K122" s="17">
        <v>89</v>
      </c>
      <c r="L122" s="17">
        <v>212</v>
      </c>
      <c r="M122" s="17">
        <v>255</v>
      </c>
      <c r="N122" s="17">
        <v>223</v>
      </c>
    </row>
    <row r="123" spans="2:14" x14ac:dyDescent="0.2">
      <c r="B123" s="16">
        <v>4181</v>
      </c>
      <c r="C123" s="16" t="s">
        <v>1041</v>
      </c>
      <c r="D123" s="43">
        <v>646</v>
      </c>
      <c r="E123" s="43">
        <v>10</v>
      </c>
      <c r="F123" s="43">
        <v>54</v>
      </c>
      <c r="G123" s="43">
        <v>108</v>
      </c>
      <c r="H123" s="43">
        <v>171</v>
      </c>
      <c r="I123" s="43">
        <v>190</v>
      </c>
      <c r="J123" s="43">
        <v>113</v>
      </c>
      <c r="K123" s="17">
        <v>170</v>
      </c>
      <c r="L123" s="17">
        <v>103</v>
      </c>
      <c r="M123" s="17">
        <v>194</v>
      </c>
      <c r="N123" s="17">
        <v>179</v>
      </c>
    </row>
    <row r="124" spans="2:14" x14ac:dyDescent="0.2">
      <c r="B124" s="16">
        <v>4182</v>
      </c>
      <c r="C124" s="16" t="s">
        <v>1042</v>
      </c>
      <c r="D124" s="43">
        <v>509</v>
      </c>
      <c r="E124" s="43">
        <v>21</v>
      </c>
      <c r="F124" s="43">
        <v>44</v>
      </c>
      <c r="G124" s="43">
        <v>96</v>
      </c>
      <c r="H124" s="43">
        <v>130</v>
      </c>
      <c r="I124" s="43">
        <v>109</v>
      </c>
      <c r="J124" s="43">
        <v>109</v>
      </c>
      <c r="K124" s="17">
        <v>125</v>
      </c>
      <c r="L124" s="17">
        <v>130</v>
      </c>
      <c r="M124" s="17">
        <v>119</v>
      </c>
      <c r="N124" s="17">
        <v>135</v>
      </c>
    </row>
    <row r="125" spans="2:14" x14ac:dyDescent="0.2">
      <c r="B125" s="16">
        <v>4183</v>
      </c>
      <c r="C125" s="16" t="s">
        <v>1043</v>
      </c>
      <c r="D125" s="43">
        <v>584</v>
      </c>
      <c r="E125" s="43">
        <v>14</v>
      </c>
      <c r="F125" s="43">
        <v>57</v>
      </c>
      <c r="G125" s="43">
        <v>97</v>
      </c>
      <c r="H125" s="43">
        <v>147</v>
      </c>
      <c r="I125" s="43">
        <v>153</v>
      </c>
      <c r="J125" s="43">
        <v>116</v>
      </c>
      <c r="K125" s="17">
        <v>115</v>
      </c>
      <c r="L125" s="17">
        <v>109</v>
      </c>
      <c r="M125" s="17">
        <v>132</v>
      </c>
      <c r="N125" s="17">
        <v>228</v>
      </c>
    </row>
    <row r="126" spans="2:14" x14ac:dyDescent="0.2">
      <c r="B126" s="32">
        <v>4219</v>
      </c>
      <c r="C126" s="32" t="s">
        <v>1044</v>
      </c>
      <c r="D126" s="41">
        <v>32541</v>
      </c>
      <c r="E126" s="41">
        <v>893</v>
      </c>
      <c r="F126" s="41">
        <v>3596</v>
      </c>
      <c r="G126" s="41">
        <v>7636</v>
      </c>
      <c r="H126" s="41">
        <v>9241</v>
      </c>
      <c r="I126" s="41">
        <v>7347</v>
      </c>
      <c r="J126" s="41">
        <v>3828</v>
      </c>
      <c r="K126" s="36">
        <v>5680</v>
      </c>
      <c r="L126" s="36">
        <v>8180</v>
      </c>
      <c r="M126" s="36">
        <v>6533</v>
      </c>
      <c r="N126" s="36">
        <v>12148</v>
      </c>
    </row>
    <row r="127" spans="2:14" x14ac:dyDescent="0.2">
      <c r="B127" s="16">
        <v>4191</v>
      </c>
      <c r="C127" s="16" t="s">
        <v>1045</v>
      </c>
      <c r="D127" s="43">
        <v>341</v>
      </c>
      <c r="E127" s="43">
        <v>2</v>
      </c>
      <c r="F127" s="43">
        <v>24</v>
      </c>
      <c r="G127" s="43">
        <v>45</v>
      </c>
      <c r="H127" s="43">
        <v>84</v>
      </c>
      <c r="I127" s="43">
        <v>124</v>
      </c>
      <c r="J127" s="43">
        <v>62</v>
      </c>
      <c r="K127" s="17">
        <v>84</v>
      </c>
      <c r="L127" s="17">
        <v>48</v>
      </c>
      <c r="M127" s="17">
        <v>135</v>
      </c>
      <c r="N127" s="17">
        <v>74</v>
      </c>
    </row>
    <row r="128" spans="2:14" x14ac:dyDescent="0.2">
      <c r="B128" s="34">
        <v>4192</v>
      </c>
      <c r="C128" s="34" t="s">
        <v>1046</v>
      </c>
      <c r="D128" s="43">
        <v>873</v>
      </c>
      <c r="E128" s="43">
        <v>21</v>
      </c>
      <c r="F128" s="43">
        <v>83</v>
      </c>
      <c r="G128" s="43">
        <v>214</v>
      </c>
      <c r="H128" s="43">
        <v>206</v>
      </c>
      <c r="I128" s="43">
        <v>222</v>
      </c>
      <c r="J128" s="43">
        <v>127</v>
      </c>
      <c r="K128" s="59">
        <v>166</v>
      </c>
      <c r="L128" s="59">
        <v>200</v>
      </c>
      <c r="M128" s="59">
        <v>191</v>
      </c>
      <c r="N128" s="59">
        <v>316</v>
      </c>
    </row>
    <row r="129" spans="2:14" x14ac:dyDescent="0.2">
      <c r="B129" s="16">
        <v>4193</v>
      </c>
      <c r="C129" s="16" t="s">
        <v>1047</v>
      </c>
      <c r="D129" s="43">
        <v>412</v>
      </c>
      <c r="E129" s="43">
        <v>3</v>
      </c>
      <c r="F129" s="43">
        <v>44</v>
      </c>
      <c r="G129" s="43">
        <v>75</v>
      </c>
      <c r="H129" s="43">
        <v>129</v>
      </c>
      <c r="I129" s="43">
        <v>114</v>
      </c>
      <c r="J129" s="43">
        <v>47</v>
      </c>
      <c r="K129" s="17">
        <v>80</v>
      </c>
      <c r="L129" s="17">
        <v>50</v>
      </c>
      <c r="M129" s="17">
        <v>84</v>
      </c>
      <c r="N129" s="17">
        <v>198</v>
      </c>
    </row>
    <row r="130" spans="2:14" x14ac:dyDescent="0.2">
      <c r="B130" s="16">
        <v>4194</v>
      </c>
      <c r="C130" s="16" t="s">
        <v>1048</v>
      </c>
      <c r="D130" s="43">
        <v>1014</v>
      </c>
      <c r="E130" s="43">
        <v>10</v>
      </c>
      <c r="F130" s="43">
        <v>77</v>
      </c>
      <c r="G130" s="43">
        <v>182</v>
      </c>
      <c r="H130" s="43">
        <v>297</v>
      </c>
      <c r="I130" s="43">
        <v>311</v>
      </c>
      <c r="J130" s="43">
        <v>137</v>
      </c>
      <c r="K130" s="17">
        <v>187</v>
      </c>
      <c r="L130" s="17">
        <v>125</v>
      </c>
      <c r="M130" s="17">
        <v>240</v>
      </c>
      <c r="N130" s="17">
        <v>462</v>
      </c>
    </row>
    <row r="131" spans="2:14" x14ac:dyDescent="0.2">
      <c r="B131" s="16">
        <v>4195</v>
      </c>
      <c r="C131" s="16" t="s">
        <v>1049</v>
      </c>
      <c r="D131" s="43">
        <v>767</v>
      </c>
      <c r="E131" s="43">
        <v>16</v>
      </c>
      <c r="F131" s="43">
        <v>93</v>
      </c>
      <c r="G131" s="43">
        <v>150</v>
      </c>
      <c r="H131" s="43">
        <v>210</v>
      </c>
      <c r="I131" s="43">
        <v>180</v>
      </c>
      <c r="J131" s="43">
        <v>118</v>
      </c>
      <c r="K131" s="17">
        <v>140</v>
      </c>
      <c r="L131" s="17">
        <v>131</v>
      </c>
      <c r="M131" s="17">
        <v>235</v>
      </c>
      <c r="N131" s="17">
        <v>261</v>
      </c>
    </row>
    <row r="132" spans="2:14" x14ac:dyDescent="0.2">
      <c r="B132" s="16">
        <v>4196</v>
      </c>
      <c r="C132" s="16" t="s">
        <v>1050</v>
      </c>
      <c r="D132" s="43">
        <v>1192</v>
      </c>
      <c r="E132" s="43">
        <v>37</v>
      </c>
      <c r="F132" s="43">
        <v>131</v>
      </c>
      <c r="G132" s="43">
        <v>258</v>
      </c>
      <c r="H132" s="43">
        <v>328</v>
      </c>
      <c r="I132" s="43">
        <v>274</v>
      </c>
      <c r="J132" s="43">
        <v>164</v>
      </c>
      <c r="K132" s="17">
        <v>265</v>
      </c>
      <c r="L132" s="17">
        <v>225</v>
      </c>
      <c r="M132" s="17">
        <v>260</v>
      </c>
      <c r="N132" s="17">
        <v>442</v>
      </c>
    </row>
    <row r="133" spans="2:14" x14ac:dyDescent="0.2">
      <c r="B133" s="16">
        <v>4197</v>
      </c>
      <c r="C133" s="16" t="s">
        <v>1051</v>
      </c>
      <c r="D133" s="43">
        <v>522</v>
      </c>
      <c r="E133" s="43">
        <v>6</v>
      </c>
      <c r="F133" s="43">
        <v>69</v>
      </c>
      <c r="G133" s="43">
        <v>125</v>
      </c>
      <c r="H133" s="43">
        <v>138</v>
      </c>
      <c r="I133" s="43">
        <v>120</v>
      </c>
      <c r="J133" s="43">
        <v>64</v>
      </c>
      <c r="K133" s="17">
        <v>118</v>
      </c>
      <c r="L133" s="17">
        <v>117</v>
      </c>
      <c r="M133" s="17">
        <v>131</v>
      </c>
      <c r="N133" s="17">
        <v>156</v>
      </c>
    </row>
    <row r="134" spans="2:14" x14ac:dyDescent="0.2">
      <c r="B134" s="16">
        <v>4198</v>
      </c>
      <c r="C134" s="16" t="s">
        <v>1052</v>
      </c>
      <c r="D134" s="43">
        <v>618</v>
      </c>
      <c r="E134" s="43">
        <v>12</v>
      </c>
      <c r="F134" s="43">
        <v>56</v>
      </c>
      <c r="G134" s="43">
        <v>128</v>
      </c>
      <c r="H134" s="43">
        <v>183</v>
      </c>
      <c r="I134" s="43">
        <v>163</v>
      </c>
      <c r="J134" s="43">
        <v>76</v>
      </c>
      <c r="K134" s="17">
        <v>148</v>
      </c>
      <c r="L134" s="17">
        <v>103</v>
      </c>
      <c r="M134" s="17">
        <v>120</v>
      </c>
      <c r="N134" s="17">
        <v>247</v>
      </c>
    </row>
    <row r="135" spans="2:14" x14ac:dyDescent="0.2">
      <c r="B135" s="16">
        <v>4199</v>
      </c>
      <c r="C135" s="16" t="s">
        <v>1053</v>
      </c>
      <c r="D135" s="43">
        <v>752</v>
      </c>
      <c r="E135" s="43">
        <v>37</v>
      </c>
      <c r="F135" s="43">
        <v>115</v>
      </c>
      <c r="G135" s="43">
        <v>196</v>
      </c>
      <c r="H135" s="43">
        <v>219</v>
      </c>
      <c r="I135" s="43">
        <v>132</v>
      </c>
      <c r="J135" s="43">
        <v>53</v>
      </c>
      <c r="K135" s="17">
        <v>133</v>
      </c>
      <c r="L135" s="17">
        <v>152</v>
      </c>
      <c r="M135" s="17">
        <v>71</v>
      </c>
      <c r="N135" s="17">
        <v>396</v>
      </c>
    </row>
    <row r="136" spans="2:14" x14ac:dyDescent="0.2">
      <c r="B136" s="16">
        <v>4200</v>
      </c>
      <c r="C136" s="16" t="s">
        <v>1054</v>
      </c>
      <c r="D136" s="43">
        <v>1944</v>
      </c>
      <c r="E136" s="43">
        <v>34</v>
      </c>
      <c r="F136" s="43">
        <v>248</v>
      </c>
      <c r="G136" s="43">
        <v>456</v>
      </c>
      <c r="H136" s="43">
        <v>574</v>
      </c>
      <c r="I136" s="43">
        <v>464</v>
      </c>
      <c r="J136" s="43">
        <v>168</v>
      </c>
      <c r="K136" s="17">
        <v>163</v>
      </c>
      <c r="L136" s="17">
        <v>590</v>
      </c>
      <c r="M136" s="17">
        <v>381</v>
      </c>
      <c r="N136" s="17">
        <v>810</v>
      </c>
    </row>
    <row r="137" spans="2:14" x14ac:dyDescent="0.2">
      <c r="B137" s="16">
        <v>4201</v>
      </c>
      <c r="C137" s="16" t="s">
        <v>283</v>
      </c>
      <c r="D137" s="43">
        <v>5811</v>
      </c>
      <c r="E137" s="43">
        <v>296</v>
      </c>
      <c r="F137" s="43">
        <v>922</v>
      </c>
      <c r="G137" s="43">
        <v>1812</v>
      </c>
      <c r="H137" s="43">
        <v>1515</v>
      </c>
      <c r="I137" s="43">
        <v>765</v>
      </c>
      <c r="J137" s="43">
        <v>501</v>
      </c>
      <c r="K137" s="17">
        <v>1110</v>
      </c>
      <c r="L137" s="17">
        <v>1838</v>
      </c>
      <c r="M137" s="17">
        <v>591</v>
      </c>
      <c r="N137" s="17">
        <v>2272</v>
      </c>
    </row>
    <row r="138" spans="2:14" x14ac:dyDescent="0.2">
      <c r="B138" s="16">
        <v>4202</v>
      </c>
      <c r="C138" s="16" t="s">
        <v>1055</v>
      </c>
      <c r="D138" s="43">
        <v>1681</v>
      </c>
      <c r="E138" s="43">
        <v>34</v>
      </c>
      <c r="F138" s="43">
        <v>113</v>
      </c>
      <c r="G138" s="43">
        <v>342</v>
      </c>
      <c r="H138" s="43">
        <v>524</v>
      </c>
      <c r="I138" s="43">
        <v>415</v>
      </c>
      <c r="J138" s="43">
        <v>253</v>
      </c>
      <c r="K138" s="17">
        <v>234</v>
      </c>
      <c r="L138" s="17">
        <v>376</v>
      </c>
      <c r="M138" s="17">
        <v>295</v>
      </c>
      <c r="N138" s="17">
        <v>776</v>
      </c>
    </row>
    <row r="139" spans="2:14" x14ac:dyDescent="0.2">
      <c r="B139" s="16">
        <v>4203</v>
      </c>
      <c r="C139" s="16" t="s">
        <v>1056</v>
      </c>
      <c r="D139" s="43">
        <v>2248</v>
      </c>
      <c r="E139" s="43">
        <v>48</v>
      </c>
      <c r="F139" s="43">
        <v>195</v>
      </c>
      <c r="G139" s="43">
        <v>484</v>
      </c>
      <c r="H139" s="43">
        <v>634</v>
      </c>
      <c r="I139" s="43">
        <v>534</v>
      </c>
      <c r="J139" s="43">
        <v>353</v>
      </c>
      <c r="K139" s="17">
        <v>462</v>
      </c>
      <c r="L139" s="17">
        <v>550</v>
      </c>
      <c r="M139" s="17">
        <v>537</v>
      </c>
      <c r="N139" s="17">
        <v>699</v>
      </c>
    </row>
    <row r="140" spans="2:14" x14ac:dyDescent="0.2">
      <c r="B140" s="16">
        <v>4204</v>
      </c>
      <c r="C140" s="16" t="s">
        <v>1057</v>
      </c>
      <c r="D140" s="43">
        <v>2100</v>
      </c>
      <c r="E140" s="43">
        <v>39</v>
      </c>
      <c r="F140" s="43">
        <v>162</v>
      </c>
      <c r="G140" s="43">
        <v>476</v>
      </c>
      <c r="H140" s="43">
        <v>649</v>
      </c>
      <c r="I140" s="43">
        <v>531</v>
      </c>
      <c r="J140" s="43">
        <v>243</v>
      </c>
      <c r="K140" s="17">
        <v>394</v>
      </c>
      <c r="L140" s="17">
        <v>814</v>
      </c>
      <c r="M140" s="17">
        <v>468</v>
      </c>
      <c r="N140" s="17">
        <v>424</v>
      </c>
    </row>
    <row r="141" spans="2:14" x14ac:dyDescent="0.2">
      <c r="B141" s="16">
        <v>4205</v>
      </c>
      <c r="C141" s="16" t="s">
        <v>1058</v>
      </c>
      <c r="D141" s="43">
        <v>1440</v>
      </c>
      <c r="E141" s="43">
        <v>22</v>
      </c>
      <c r="F141" s="43">
        <v>141</v>
      </c>
      <c r="G141" s="43">
        <v>367</v>
      </c>
      <c r="H141" s="43">
        <v>420</v>
      </c>
      <c r="I141" s="43">
        <v>346</v>
      </c>
      <c r="J141" s="43">
        <v>144</v>
      </c>
      <c r="K141" s="17">
        <v>239</v>
      </c>
      <c r="L141" s="17">
        <v>384</v>
      </c>
      <c r="M141" s="17">
        <v>308</v>
      </c>
      <c r="N141" s="17">
        <v>509</v>
      </c>
    </row>
    <row r="142" spans="2:14" x14ac:dyDescent="0.2">
      <c r="B142" s="16">
        <v>4206</v>
      </c>
      <c r="C142" s="16" t="s">
        <v>1059</v>
      </c>
      <c r="D142" s="43">
        <v>2709</v>
      </c>
      <c r="E142" s="43">
        <v>75</v>
      </c>
      <c r="F142" s="43">
        <v>266</v>
      </c>
      <c r="G142" s="43">
        <v>527</v>
      </c>
      <c r="H142" s="43">
        <v>875</v>
      </c>
      <c r="I142" s="43">
        <v>714</v>
      </c>
      <c r="J142" s="43">
        <v>252</v>
      </c>
      <c r="K142" s="17">
        <v>439</v>
      </c>
      <c r="L142" s="17">
        <v>605</v>
      </c>
      <c r="M142" s="17">
        <v>601</v>
      </c>
      <c r="N142" s="17">
        <v>1064</v>
      </c>
    </row>
    <row r="143" spans="2:14" x14ac:dyDescent="0.2">
      <c r="B143" s="16">
        <v>4207</v>
      </c>
      <c r="C143" s="16" t="s">
        <v>1060</v>
      </c>
      <c r="D143" s="43">
        <v>1412</v>
      </c>
      <c r="E143" s="43">
        <v>29</v>
      </c>
      <c r="F143" s="43">
        <v>131</v>
      </c>
      <c r="G143" s="43">
        <v>275</v>
      </c>
      <c r="H143" s="43">
        <v>378</v>
      </c>
      <c r="I143" s="43">
        <v>424</v>
      </c>
      <c r="J143" s="43">
        <v>175</v>
      </c>
      <c r="K143" s="17">
        <v>267</v>
      </c>
      <c r="L143" s="17">
        <v>342</v>
      </c>
      <c r="M143" s="17">
        <v>474</v>
      </c>
      <c r="N143" s="17">
        <v>329</v>
      </c>
    </row>
    <row r="144" spans="2:14" x14ac:dyDescent="0.2">
      <c r="B144" s="16">
        <v>4208</v>
      </c>
      <c r="C144" s="16" t="s">
        <v>1061</v>
      </c>
      <c r="D144" s="43">
        <v>2089</v>
      </c>
      <c r="E144" s="43">
        <v>45</v>
      </c>
      <c r="F144" s="43">
        <v>208</v>
      </c>
      <c r="G144" s="43">
        <v>374</v>
      </c>
      <c r="H144" s="43">
        <v>621</v>
      </c>
      <c r="I144" s="43">
        <v>502</v>
      </c>
      <c r="J144" s="43">
        <v>339</v>
      </c>
      <c r="K144" s="17">
        <v>282</v>
      </c>
      <c r="L144" s="17">
        <v>297</v>
      </c>
      <c r="M144" s="17">
        <v>517</v>
      </c>
      <c r="N144" s="17">
        <v>993</v>
      </c>
    </row>
    <row r="145" spans="2:14" x14ac:dyDescent="0.2">
      <c r="B145" s="16">
        <v>4209</v>
      </c>
      <c r="C145" s="16" t="s">
        <v>1062</v>
      </c>
      <c r="D145" s="43">
        <v>2618</v>
      </c>
      <c r="E145" s="43">
        <v>64</v>
      </c>
      <c r="F145" s="43">
        <v>278</v>
      </c>
      <c r="G145" s="43">
        <v>608</v>
      </c>
      <c r="H145" s="43">
        <v>713</v>
      </c>
      <c r="I145" s="43">
        <v>630</v>
      </c>
      <c r="J145" s="43">
        <v>325</v>
      </c>
      <c r="K145" s="17">
        <v>519</v>
      </c>
      <c r="L145" s="17">
        <v>765</v>
      </c>
      <c r="M145" s="17">
        <v>648</v>
      </c>
      <c r="N145" s="17">
        <v>686</v>
      </c>
    </row>
    <row r="146" spans="2:14" x14ac:dyDescent="0.2">
      <c r="B146" s="16">
        <v>4210</v>
      </c>
      <c r="C146" s="16" t="s">
        <v>1063</v>
      </c>
      <c r="D146" s="43">
        <v>1998</v>
      </c>
      <c r="E146" s="43">
        <v>63</v>
      </c>
      <c r="F146" s="43">
        <v>240</v>
      </c>
      <c r="G146" s="43">
        <v>542</v>
      </c>
      <c r="H146" s="43">
        <v>544</v>
      </c>
      <c r="I146" s="43">
        <v>382</v>
      </c>
      <c r="J146" s="43">
        <v>227</v>
      </c>
      <c r="K146" s="17">
        <v>250</v>
      </c>
      <c r="L146" s="17">
        <v>468</v>
      </c>
      <c r="M146" s="17">
        <v>246</v>
      </c>
      <c r="N146" s="17">
        <v>1034</v>
      </c>
    </row>
    <row r="147" spans="2:14" x14ac:dyDescent="0.2">
      <c r="B147" s="32">
        <v>4249</v>
      </c>
      <c r="C147" s="32" t="s">
        <v>1064</v>
      </c>
      <c r="D147" s="41">
        <v>17722</v>
      </c>
      <c r="E147" s="41">
        <v>506</v>
      </c>
      <c r="F147" s="41">
        <v>1607</v>
      </c>
      <c r="G147" s="41">
        <v>3333</v>
      </c>
      <c r="H147" s="41">
        <v>5041</v>
      </c>
      <c r="I147" s="41">
        <v>4361</v>
      </c>
      <c r="J147" s="41">
        <v>2874</v>
      </c>
      <c r="K147" s="36">
        <v>2759</v>
      </c>
      <c r="L147" s="36">
        <v>3568</v>
      </c>
      <c r="M147" s="36">
        <v>4809</v>
      </c>
      <c r="N147" s="36">
        <v>6586</v>
      </c>
    </row>
    <row r="148" spans="2:14" x14ac:dyDescent="0.2">
      <c r="B148" s="16">
        <v>4221</v>
      </c>
      <c r="C148" s="16" t="s">
        <v>1065</v>
      </c>
      <c r="D148" s="43">
        <v>478</v>
      </c>
      <c r="E148" s="43">
        <v>11</v>
      </c>
      <c r="F148" s="43">
        <v>50</v>
      </c>
      <c r="G148" s="43">
        <v>88</v>
      </c>
      <c r="H148" s="43">
        <v>138</v>
      </c>
      <c r="I148" s="43">
        <v>114</v>
      </c>
      <c r="J148" s="43">
        <v>77</v>
      </c>
      <c r="K148" s="17">
        <v>66</v>
      </c>
      <c r="L148" s="17">
        <v>43</v>
      </c>
      <c r="M148" s="17">
        <v>151</v>
      </c>
      <c r="N148" s="17">
        <v>218</v>
      </c>
    </row>
    <row r="149" spans="2:14" x14ac:dyDescent="0.2">
      <c r="B149" s="34">
        <v>4222</v>
      </c>
      <c r="C149" s="34" t="s">
        <v>1066</v>
      </c>
      <c r="D149" s="43">
        <v>729</v>
      </c>
      <c r="E149" s="43">
        <v>26</v>
      </c>
      <c r="F149" s="43">
        <v>49</v>
      </c>
      <c r="G149" s="43">
        <v>96</v>
      </c>
      <c r="H149" s="43">
        <v>193</v>
      </c>
      <c r="I149" s="43">
        <v>223</v>
      </c>
      <c r="J149" s="43">
        <v>142</v>
      </c>
      <c r="K149" s="59">
        <v>129</v>
      </c>
      <c r="L149" s="59">
        <v>77</v>
      </c>
      <c r="M149" s="59">
        <v>287</v>
      </c>
      <c r="N149" s="59">
        <v>236</v>
      </c>
    </row>
    <row r="150" spans="2:14" x14ac:dyDescent="0.2">
      <c r="B150" s="16">
        <v>4223</v>
      </c>
      <c r="C150" s="16" t="s">
        <v>1067</v>
      </c>
      <c r="D150" s="43">
        <v>941</v>
      </c>
      <c r="E150" s="43">
        <v>29</v>
      </c>
      <c r="F150" s="43">
        <v>109</v>
      </c>
      <c r="G150" s="43">
        <v>158</v>
      </c>
      <c r="H150" s="43">
        <v>231</v>
      </c>
      <c r="I150" s="43">
        <v>239</v>
      </c>
      <c r="J150" s="43">
        <v>175</v>
      </c>
      <c r="K150" s="17">
        <v>131</v>
      </c>
      <c r="L150" s="17">
        <v>141</v>
      </c>
      <c r="M150" s="17">
        <v>216</v>
      </c>
      <c r="N150" s="17">
        <v>453</v>
      </c>
    </row>
    <row r="151" spans="2:14" x14ac:dyDescent="0.2">
      <c r="B151" s="16">
        <v>4224</v>
      </c>
      <c r="C151" s="16" t="s">
        <v>1068</v>
      </c>
      <c r="D151" s="43">
        <v>581</v>
      </c>
      <c r="E151" s="43">
        <v>12</v>
      </c>
      <c r="F151" s="43">
        <v>41</v>
      </c>
      <c r="G151" s="43">
        <v>138</v>
      </c>
      <c r="H151" s="43">
        <v>137</v>
      </c>
      <c r="I151" s="43">
        <v>124</v>
      </c>
      <c r="J151" s="43">
        <v>129</v>
      </c>
      <c r="K151" s="17">
        <v>171</v>
      </c>
      <c r="L151" s="17">
        <v>62</v>
      </c>
      <c r="M151" s="17">
        <v>131</v>
      </c>
      <c r="N151" s="17">
        <v>217</v>
      </c>
    </row>
    <row r="152" spans="2:14" x14ac:dyDescent="0.2">
      <c r="B152" s="16">
        <v>4226</v>
      </c>
      <c r="C152" s="16" t="s">
        <v>1069</v>
      </c>
      <c r="D152" s="43">
        <v>274</v>
      </c>
      <c r="E152" s="43">
        <v>5</v>
      </c>
      <c r="F152" s="43">
        <v>21</v>
      </c>
      <c r="G152" s="43">
        <v>32</v>
      </c>
      <c r="H152" s="43">
        <v>56</v>
      </c>
      <c r="I152" s="43">
        <v>98</v>
      </c>
      <c r="J152" s="43">
        <v>62</v>
      </c>
      <c r="K152" s="17">
        <v>63</v>
      </c>
      <c r="L152" s="17">
        <v>38</v>
      </c>
      <c r="M152" s="17">
        <v>91</v>
      </c>
      <c r="N152" s="17">
        <v>82</v>
      </c>
    </row>
    <row r="153" spans="2:14" x14ac:dyDescent="0.2">
      <c r="B153" s="16">
        <v>4227</v>
      </c>
      <c r="C153" s="16" t="s">
        <v>1070</v>
      </c>
      <c r="D153" s="43">
        <v>330</v>
      </c>
      <c r="E153" s="43">
        <v>10</v>
      </c>
      <c r="F153" s="43">
        <v>24</v>
      </c>
      <c r="G153" s="43">
        <v>43</v>
      </c>
      <c r="H153" s="43">
        <v>101</v>
      </c>
      <c r="I153" s="43">
        <v>93</v>
      </c>
      <c r="J153" s="43">
        <v>59</v>
      </c>
      <c r="K153" s="17">
        <v>79</v>
      </c>
      <c r="L153" s="17">
        <v>51</v>
      </c>
      <c r="M153" s="17">
        <v>95</v>
      </c>
      <c r="N153" s="17">
        <v>105</v>
      </c>
    </row>
    <row r="154" spans="2:14" x14ac:dyDescent="0.2">
      <c r="B154" s="16">
        <v>4228</v>
      </c>
      <c r="C154" s="16" t="s">
        <v>1071</v>
      </c>
      <c r="D154" s="43">
        <v>1430</v>
      </c>
      <c r="E154" s="43">
        <v>30</v>
      </c>
      <c r="F154" s="43">
        <v>125</v>
      </c>
      <c r="G154" s="43">
        <v>291</v>
      </c>
      <c r="H154" s="43">
        <v>422</v>
      </c>
      <c r="I154" s="43">
        <v>308</v>
      </c>
      <c r="J154" s="43">
        <v>254</v>
      </c>
      <c r="K154" s="17">
        <v>268</v>
      </c>
      <c r="L154" s="17">
        <v>324</v>
      </c>
      <c r="M154" s="17">
        <v>350</v>
      </c>
      <c r="N154" s="17">
        <v>488</v>
      </c>
    </row>
    <row r="155" spans="2:14" x14ac:dyDescent="0.2">
      <c r="B155" s="16">
        <v>4229</v>
      </c>
      <c r="C155" s="16" t="s">
        <v>1072</v>
      </c>
      <c r="D155" s="43">
        <v>544</v>
      </c>
      <c r="E155" s="43">
        <v>20</v>
      </c>
      <c r="F155" s="43">
        <v>46</v>
      </c>
      <c r="G155" s="43">
        <v>85</v>
      </c>
      <c r="H155" s="43">
        <v>138</v>
      </c>
      <c r="I155" s="43">
        <v>156</v>
      </c>
      <c r="J155" s="43">
        <v>99</v>
      </c>
      <c r="K155" s="17">
        <v>140</v>
      </c>
      <c r="L155" s="17">
        <v>96</v>
      </c>
      <c r="M155" s="17">
        <v>118</v>
      </c>
      <c r="N155" s="17">
        <v>190</v>
      </c>
    </row>
    <row r="156" spans="2:14" x14ac:dyDescent="0.2">
      <c r="B156" s="16">
        <v>4230</v>
      </c>
      <c r="C156" s="16" t="s">
        <v>1073</v>
      </c>
      <c r="D156" s="43">
        <v>562</v>
      </c>
      <c r="E156" s="43">
        <v>11</v>
      </c>
      <c r="F156" s="43">
        <v>33</v>
      </c>
      <c r="G156" s="43">
        <v>65</v>
      </c>
      <c r="H156" s="43">
        <v>127</v>
      </c>
      <c r="I156" s="43">
        <v>212</v>
      </c>
      <c r="J156" s="43">
        <v>114</v>
      </c>
      <c r="K156" s="17">
        <v>44</v>
      </c>
      <c r="L156" s="17">
        <v>130</v>
      </c>
      <c r="M156" s="17">
        <v>250</v>
      </c>
      <c r="N156" s="17">
        <v>138</v>
      </c>
    </row>
    <row r="157" spans="2:14" x14ac:dyDescent="0.2">
      <c r="B157" s="16">
        <v>4231</v>
      </c>
      <c r="C157" s="16" t="s">
        <v>1074</v>
      </c>
      <c r="D157" s="43">
        <v>647</v>
      </c>
      <c r="E157" s="43">
        <v>19</v>
      </c>
      <c r="F157" s="43">
        <v>57</v>
      </c>
      <c r="G157" s="43">
        <v>133</v>
      </c>
      <c r="H157" s="43">
        <v>203</v>
      </c>
      <c r="I157" s="43">
        <v>132</v>
      </c>
      <c r="J157" s="43">
        <v>103</v>
      </c>
      <c r="K157" s="17">
        <v>118</v>
      </c>
      <c r="L157" s="17">
        <v>89</v>
      </c>
      <c r="M157" s="17">
        <v>210</v>
      </c>
      <c r="N157" s="17">
        <v>230</v>
      </c>
    </row>
    <row r="158" spans="2:14" x14ac:dyDescent="0.2">
      <c r="B158" s="16">
        <v>4232</v>
      </c>
      <c r="C158" s="16" t="s">
        <v>1075</v>
      </c>
      <c r="D158" s="43">
        <v>95</v>
      </c>
      <c r="E158" s="43">
        <v>3</v>
      </c>
      <c r="F158" s="43">
        <v>1</v>
      </c>
      <c r="G158" s="43">
        <v>11</v>
      </c>
      <c r="H158" s="43">
        <v>21</v>
      </c>
      <c r="I158" s="43">
        <v>30</v>
      </c>
      <c r="J158" s="43">
        <v>29</v>
      </c>
      <c r="K158" s="17">
        <v>20</v>
      </c>
      <c r="L158" s="17">
        <v>10</v>
      </c>
      <c r="M158" s="17">
        <v>18</v>
      </c>
      <c r="N158" s="17">
        <v>47</v>
      </c>
    </row>
    <row r="159" spans="2:14" x14ac:dyDescent="0.2">
      <c r="B159" s="16">
        <v>4233</v>
      </c>
      <c r="C159" s="16" t="s">
        <v>1076</v>
      </c>
      <c r="D159" s="43">
        <v>162</v>
      </c>
      <c r="E159" s="43">
        <v>2</v>
      </c>
      <c r="F159" s="43">
        <v>9</v>
      </c>
      <c r="G159" s="43">
        <v>12</v>
      </c>
      <c r="H159" s="43">
        <v>27</v>
      </c>
      <c r="I159" s="43">
        <v>65</v>
      </c>
      <c r="J159" s="43">
        <v>47</v>
      </c>
      <c r="K159" s="17">
        <v>35</v>
      </c>
      <c r="L159" s="17">
        <v>14</v>
      </c>
      <c r="M159" s="17">
        <v>53</v>
      </c>
      <c r="N159" s="17">
        <v>60</v>
      </c>
    </row>
    <row r="160" spans="2:14" x14ac:dyDescent="0.2">
      <c r="B160" s="16">
        <v>4234</v>
      </c>
      <c r="C160" s="16" t="s">
        <v>1077</v>
      </c>
      <c r="D160" s="43">
        <v>1582</v>
      </c>
      <c r="E160" s="43">
        <v>35</v>
      </c>
      <c r="F160" s="43">
        <v>130</v>
      </c>
      <c r="G160" s="43">
        <v>284</v>
      </c>
      <c r="H160" s="43">
        <v>428</v>
      </c>
      <c r="I160" s="43">
        <v>424</v>
      </c>
      <c r="J160" s="43">
        <v>281</v>
      </c>
      <c r="K160" s="17">
        <v>241</v>
      </c>
      <c r="L160" s="17">
        <v>318</v>
      </c>
      <c r="M160" s="17">
        <v>468</v>
      </c>
      <c r="N160" s="17">
        <v>555</v>
      </c>
    </row>
    <row r="161" spans="2:14" x14ac:dyDescent="0.2">
      <c r="B161" s="16">
        <v>4235</v>
      </c>
      <c r="C161" s="16" t="s">
        <v>1078</v>
      </c>
      <c r="D161" s="43">
        <v>633</v>
      </c>
      <c r="E161" s="43">
        <v>9</v>
      </c>
      <c r="F161" s="43">
        <v>89</v>
      </c>
      <c r="G161" s="43">
        <v>132</v>
      </c>
      <c r="H161" s="43">
        <v>173</v>
      </c>
      <c r="I161" s="43">
        <v>125</v>
      </c>
      <c r="J161" s="43">
        <v>105</v>
      </c>
      <c r="K161" s="17">
        <v>120</v>
      </c>
      <c r="L161" s="17">
        <v>66</v>
      </c>
      <c r="M161" s="17">
        <v>220</v>
      </c>
      <c r="N161" s="17">
        <v>227</v>
      </c>
    </row>
    <row r="162" spans="2:14" x14ac:dyDescent="0.2">
      <c r="B162" s="16">
        <v>4236</v>
      </c>
      <c r="C162" s="16" t="s">
        <v>1079</v>
      </c>
      <c r="D162" s="43">
        <v>4197</v>
      </c>
      <c r="E162" s="43">
        <v>182</v>
      </c>
      <c r="F162" s="43">
        <v>419</v>
      </c>
      <c r="G162" s="43">
        <v>888</v>
      </c>
      <c r="H162" s="43">
        <v>1356</v>
      </c>
      <c r="I162" s="43">
        <v>820</v>
      </c>
      <c r="J162" s="43">
        <v>532</v>
      </c>
      <c r="K162" s="17">
        <v>480</v>
      </c>
      <c r="L162" s="17">
        <v>1234</v>
      </c>
      <c r="M162" s="17">
        <v>881</v>
      </c>
      <c r="N162" s="17">
        <v>1602</v>
      </c>
    </row>
    <row r="163" spans="2:14" x14ac:dyDescent="0.2">
      <c r="B163" s="16">
        <v>4237</v>
      </c>
      <c r="C163" s="16" t="s">
        <v>1080</v>
      </c>
      <c r="D163" s="43">
        <v>651</v>
      </c>
      <c r="E163" s="43">
        <v>14</v>
      </c>
      <c r="F163" s="43">
        <v>33</v>
      </c>
      <c r="G163" s="43">
        <v>107</v>
      </c>
      <c r="H163" s="43">
        <v>190</v>
      </c>
      <c r="I163" s="43">
        <v>210</v>
      </c>
      <c r="J163" s="43">
        <v>97</v>
      </c>
      <c r="K163" s="17">
        <v>71</v>
      </c>
      <c r="L163" s="17">
        <v>71</v>
      </c>
      <c r="M163" s="17">
        <v>254</v>
      </c>
      <c r="N163" s="17">
        <v>255</v>
      </c>
    </row>
    <row r="164" spans="2:14" x14ac:dyDescent="0.2">
      <c r="B164" s="16">
        <v>4238</v>
      </c>
      <c r="C164" s="16" t="s">
        <v>1081</v>
      </c>
      <c r="D164" s="43">
        <v>464</v>
      </c>
      <c r="E164" s="43">
        <v>15</v>
      </c>
      <c r="F164" s="43">
        <v>57</v>
      </c>
      <c r="G164" s="43">
        <v>89</v>
      </c>
      <c r="H164" s="43">
        <v>125</v>
      </c>
      <c r="I164" s="43">
        <v>119</v>
      </c>
      <c r="J164" s="43">
        <v>59</v>
      </c>
      <c r="K164" s="17">
        <v>48</v>
      </c>
      <c r="L164" s="17">
        <v>53</v>
      </c>
      <c r="M164" s="17">
        <v>191</v>
      </c>
      <c r="N164" s="17">
        <v>172</v>
      </c>
    </row>
    <row r="165" spans="2:14" x14ac:dyDescent="0.2">
      <c r="B165" s="16">
        <v>4239</v>
      </c>
      <c r="C165" s="16" t="s">
        <v>1082</v>
      </c>
      <c r="D165" s="43">
        <v>1970</v>
      </c>
      <c r="E165" s="43">
        <v>45</v>
      </c>
      <c r="F165" s="43">
        <v>196</v>
      </c>
      <c r="G165" s="43">
        <v>387</v>
      </c>
      <c r="H165" s="43">
        <v>514</v>
      </c>
      <c r="I165" s="43">
        <v>478</v>
      </c>
      <c r="J165" s="43">
        <v>350</v>
      </c>
      <c r="K165" s="17">
        <v>338</v>
      </c>
      <c r="L165" s="17">
        <v>463</v>
      </c>
      <c r="M165" s="17">
        <v>412</v>
      </c>
      <c r="N165" s="17">
        <v>757</v>
      </c>
    </row>
    <row r="166" spans="2:14" x14ac:dyDescent="0.2">
      <c r="B166" s="16">
        <v>4240</v>
      </c>
      <c r="C166" s="16" t="s">
        <v>1083</v>
      </c>
      <c r="D166" s="43">
        <v>1452</v>
      </c>
      <c r="E166" s="43">
        <v>28</v>
      </c>
      <c r="F166" s="43">
        <v>118</v>
      </c>
      <c r="G166" s="43">
        <v>294</v>
      </c>
      <c r="H166" s="43">
        <v>461</v>
      </c>
      <c r="I166" s="43">
        <v>391</v>
      </c>
      <c r="J166" s="43">
        <v>160</v>
      </c>
      <c r="K166" s="17">
        <v>197</v>
      </c>
      <c r="L166" s="17">
        <v>288</v>
      </c>
      <c r="M166" s="17">
        <v>413</v>
      </c>
      <c r="N166" s="17">
        <v>554</v>
      </c>
    </row>
    <row r="167" spans="2:14" x14ac:dyDescent="0.2">
      <c r="B167" s="32">
        <v>4269</v>
      </c>
      <c r="C167" s="32" t="s">
        <v>1084</v>
      </c>
      <c r="D167" s="41">
        <v>23733</v>
      </c>
      <c r="E167" s="41">
        <v>576</v>
      </c>
      <c r="F167" s="41">
        <v>2390</v>
      </c>
      <c r="G167" s="41">
        <v>6101</v>
      </c>
      <c r="H167" s="41">
        <v>7440</v>
      </c>
      <c r="I167" s="41">
        <v>4704</v>
      </c>
      <c r="J167" s="41">
        <v>2522</v>
      </c>
      <c r="K167" s="36">
        <v>3648</v>
      </c>
      <c r="L167" s="36">
        <v>7452</v>
      </c>
      <c r="M167" s="36">
        <v>6007</v>
      </c>
      <c r="N167" s="36">
        <v>6626</v>
      </c>
    </row>
    <row r="168" spans="2:14" x14ac:dyDescent="0.2">
      <c r="B168" s="16">
        <v>4251</v>
      </c>
      <c r="C168" s="16" t="s">
        <v>1085</v>
      </c>
      <c r="D168" s="43">
        <v>407</v>
      </c>
      <c r="E168" s="43">
        <v>5</v>
      </c>
      <c r="F168" s="43">
        <v>27</v>
      </c>
      <c r="G168" s="43">
        <v>70</v>
      </c>
      <c r="H168" s="43">
        <v>126</v>
      </c>
      <c r="I168" s="43">
        <v>102</v>
      </c>
      <c r="J168" s="43">
        <v>77</v>
      </c>
      <c r="K168" s="17">
        <v>124</v>
      </c>
      <c r="L168" s="17">
        <v>71</v>
      </c>
      <c r="M168" s="17">
        <v>112</v>
      </c>
      <c r="N168" s="17">
        <v>100</v>
      </c>
    </row>
    <row r="169" spans="2:14" x14ac:dyDescent="0.2">
      <c r="B169" s="34">
        <v>4252</v>
      </c>
      <c r="C169" s="34" t="s">
        <v>1086</v>
      </c>
      <c r="D169" s="43">
        <v>2568</v>
      </c>
      <c r="E169" s="43">
        <v>168</v>
      </c>
      <c r="F169" s="43">
        <v>234</v>
      </c>
      <c r="G169" s="43">
        <v>667</v>
      </c>
      <c r="H169" s="43">
        <v>975</v>
      </c>
      <c r="I169" s="43">
        <v>402</v>
      </c>
      <c r="J169" s="43">
        <v>122</v>
      </c>
      <c r="K169" s="59">
        <v>158</v>
      </c>
      <c r="L169" s="59">
        <v>765</v>
      </c>
      <c r="M169" s="59">
        <v>993</v>
      </c>
      <c r="N169" s="59">
        <v>652</v>
      </c>
    </row>
    <row r="170" spans="2:14" x14ac:dyDescent="0.2">
      <c r="B170" s="16">
        <v>4253</v>
      </c>
      <c r="C170" s="16" t="s">
        <v>1087</v>
      </c>
      <c r="D170" s="43">
        <v>1744</v>
      </c>
      <c r="E170" s="43">
        <v>33</v>
      </c>
      <c r="F170" s="43">
        <v>79</v>
      </c>
      <c r="G170" s="43">
        <v>229</v>
      </c>
      <c r="H170" s="43">
        <v>532</v>
      </c>
      <c r="I170" s="43">
        <v>541</v>
      </c>
      <c r="J170" s="43">
        <v>330</v>
      </c>
      <c r="K170" s="17">
        <v>215</v>
      </c>
      <c r="L170" s="17">
        <v>571</v>
      </c>
      <c r="M170" s="17">
        <v>446</v>
      </c>
      <c r="N170" s="17">
        <v>512</v>
      </c>
    </row>
    <row r="171" spans="2:14" x14ac:dyDescent="0.2">
      <c r="B171" s="16">
        <v>4254</v>
      </c>
      <c r="C171" s="16" t="s">
        <v>1088</v>
      </c>
      <c r="D171" s="43">
        <v>5125</v>
      </c>
      <c r="E171" s="43">
        <v>69</v>
      </c>
      <c r="F171" s="43">
        <v>454</v>
      </c>
      <c r="G171" s="43">
        <v>1274</v>
      </c>
      <c r="H171" s="43">
        <v>1750</v>
      </c>
      <c r="I171" s="43">
        <v>1099</v>
      </c>
      <c r="J171" s="43">
        <v>479</v>
      </c>
      <c r="K171" s="17">
        <v>759</v>
      </c>
      <c r="L171" s="17">
        <v>1416</v>
      </c>
      <c r="M171" s="17">
        <v>1472</v>
      </c>
      <c r="N171" s="17">
        <v>1478</v>
      </c>
    </row>
    <row r="172" spans="2:14" x14ac:dyDescent="0.2">
      <c r="B172" s="16">
        <v>4255</v>
      </c>
      <c r="C172" s="16" t="s">
        <v>1089</v>
      </c>
      <c r="D172" s="43">
        <v>735</v>
      </c>
      <c r="E172" s="43">
        <v>17</v>
      </c>
      <c r="F172" s="43">
        <v>52</v>
      </c>
      <c r="G172" s="43">
        <v>197</v>
      </c>
      <c r="H172" s="43">
        <v>237</v>
      </c>
      <c r="I172" s="43">
        <v>158</v>
      </c>
      <c r="J172" s="43">
        <v>74</v>
      </c>
      <c r="K172" s="17">
        <v>98</v>
      </c>
      <c r="L172" s="17">
        <v>198</v>
      </c>
      <c r="M172" s="17">
        <v>205</v>
      </c>
      <c r="N172" s="17">
        <v>234</v>
      </c>
    </row>
    <row r="173" spans="2:14" x14ac:dyDescent="0.2">
      <c r="B173" s="16">
        <v>4256</v>
      </c>
      <c r="C173" s="16" t="s">
        <v>1090</v>
      </c>
      <c r="D173" s="43">
        <v>536</v>
      </c>
      <c r="E173" s="43">
        <v>11</v>
      </c>
      <c r="F173" s="43">
        <v>36</v>
      </c>
      <c r="G173" s="43">
        <v>119</v>
      </c>
      <c r="H173" s="43">
        <v>140</v>
      </c>
      <c r="I173" s="43">
        <v>134</v>
      </c>
      <c r="J173" s="43">
        <v>96</v>
      </c>
      <c r="K173" s="17">
        <v>130</v>
      </c>
      <c r="L173" s="17">
        <v>134</v>
      </c>
      <c r="M173" s="17">
        <v>168</v>
      </c>
      <c r="N173" s="17">
        <v>104</v>
      </c>
    </row>
    <row r="174" spans="2:14" x14ac:dyDescent="0.2">
      <c r="B174" s="16">
        <v>4257</v>
      </c>
      <c r="C174" s="16" t="s">
        <v>1091</v>
      </c>
      <c r="D174" s="43">
        <v>186</v>
      </c>
      <c r="E174" s="43">
        <v>8</v>
      </c>
      <c r="F174" s="43">
        <v>4</v>
      </c>
      <c r="G174" s="43">
        <v>17</v>
      </c>
      <c r="H174" s="43">
        <v>47</v>
      </c>
      <c r="I174" s="43">
        <v>61</v>
      </c>
      <c r="J174" s="43">
        <v>49</v>
      </c>
      <c r="K174" s="17">
        <v>50</v>
      </c>
      <c r="L174" s="17">
        <v>34</v>
      </c>
      <c r="M174" s="17">
        <v>64</v>
      </c>
      <c r="N174" s="17">
        <v>38</v>
      </c>
    </row>
    <row r="175" spans="2:14" x14ac:dyDescent="0.2">
      <c r="B175" s="16">
        <v>4258</v>
      </c>
      <c r="C175" s="16" t="s">
        <v>285</v>
      </c>
      <c r="D175" s="43">
        <v>7190</v>
      </c>
      <c r="E175" s="43">
        <v>180</v>
      </c>
      <c r="F175" s="43">
        <v>1096</v>
      </c>
      <c r="G175" s="43">
        <v>2377</v>
      </c>
      <c r="H175" s="43">
        <v>2087</v>
      </c>
      <c r="I175" s="43">
        <v>916</v>
      </c>
      <c r="J175" s="43">
        <v>534</v>
      </c>
      <c r="K175" s="17">
        <v>1136</v>
      </c>
      <c r="L175" s="17">
        <v>2875</v>
      </c>
      <c r="M175" s="17">
        <v>1158</v>
      </c>
      <c r="N175" s="17">
        <v>2021</v>
      </c>
    </row>
    <row r="176" spans="2:14" x14ac:dyDescent="0.2">
      <c r="B176" s="16">
        <v>4259</v>
      </c>
      <c r="C176" s="16" t="s">
        <v>1092</v>
      </c>
      <c r="D176" s="43">
        <v>440</v>
      </c>
      <c r="E176" s="43">
        <v>7</v>
      </c>
      <c r="F176" s="43">
        <v>44</v>
      </c>
      <c r="G176" s="43">
        <v>84</v>
      </c>
      <c r="H176" s="43">
        <v>118</v>
      </c>
      <c r="I176" s="43">
        <v>105</v>
      </c>
      <c r="J176" s="43">
        <v>82</v>
      </c>
      <c r="K176" s="17">
        <v>97</v>
      </c>
      <c r="L176" s="17">
        <v>89</v>
      </c>
      <c r="M176" s="17">
        <v>129</v>
      </c>
      <c r="N176" s="17">
        <v>125</v>
      </c>
    </row>
    <row r="177" spans="2:14" x14ac:dyDescent="0.2">
      <c r="B177" s="16">
        <v>4260</v>
      </c>
      <c r="C177" s="16" t="s">
        <v>1093</v>
      </c>
      <c r="D177" s="43">
        <v>1707</v>
      </c>
      <c r="E177" s="43">
        <v>44</v>
      </c>
      <c r="F177" s="43">
        <v>151</v>
      </c>
      <c r="G177" s="43">
        <v>577</v>
      </c>
      <c r="H177" s="43">
        <v>532</v>
      </c>
      <c r="I177" s="43">
        <v>261</v>
      </c>
      <c r="J177" s="43">
        <v>142</v>
      </c>
      <c r="K177" s="17">
        <v>164</v>
      </c>
      <c r="L177" s="17">
        <v>563</v>
      </c>
      <c r="M177" s="17">
        <v>454</v>
      </c>
      <c r="N177" s="17">
        <v>526</v>
      </c>
    </row>
    <row r="178" spans="2:14" x14ac:dyDescent="0.2">
      <c r="B178" s="16">
        <v>4261</v>
      </c>
      <c r="C178" s="16" t="s">
        <v>1094</v>
      </c>
      <c r="D178" s="43">
        <v>1000</v>
      </c>
      <c r="E178" s="43">
        <v>7</v>
      </c>
      <c r="F178" s="43">
        <v>81</v>
      </c>
      <c r="G178" s="43">
        <v>167</v>
      </c>
      <c r="H178" s="43">
        <v>337</v>
      </c>
      <c r="I178" s="43">
        <v>257</v>
      </c>
      <c r="J178" s="43">
        <v>151</v>
      </c>
      <c r="K178" s="17">
        <v>227</v>
      </c>
      <c r="L178" s="17">
        <v>235</v>
      </c>
      <c r="M178" s="17">
        <v>242</v>
      </c>
      <c r="N178" s="17">
        <v>296</v>
      </c>
    </row>
    <row r="179" spans="2:14" x14ac:dyDescent="0.2">
      <c r="B179" s="16">
        <v>4262</v>
      </c>
      <c r="C179" s="16" t="s">
        <v>1095</v>
      </c>
      <c r="D179" s="43">
        <v>496</v>
      </c>
      <c r="E179" s="43">
        <v>2</v>
      </c>
      <c r="F179" s="43">
        <v>24</v>
      </c>
      <c r="G179" s="43">
        <v>93</v>
      </c>
      <c r="H179" s="43">
        <v>125</v>
      </c>
      <c r="I179" s="43">
        <v>156</v>
      </c>
      <c r="J179" s="43">
        <v>96</v>
      </c>
      <c r="K179" s="17">
        <v>156</v>
      </c>
      <c r="L179" s="17">
        <v>108</v>
      </c>
      <c r="M179" s="17">
        <v>167</v>
      </c>
      <c r="N179" s="17">
        <v>65</v>
      </c>
    </row>
    <row r="180" spans="2:14" x14ac:dyDescent="0.2">
      <c r="B180" s="16">
        <v>4263</v>
      </c>
      <c r="C180" s="16" t="s">
        <v>1096</v>
      </c>
      <c r="D180" s="43">
        <v>1180</v>
      </c>
      <c r="E180" s="43">
        <v>16</v>
      </c>
      <c r="F180" s="43">
        <v>88</v>
      </c>
      <c r="G180" s="43">
        <v>169</v>
      </c>
      <c r="H180" s="43">
        <v>323</v>
      </c>
      <c r="I180" s="43">
        <v>394</v>
      </c>
      <c r="J180" s="43">
        <v>190</v>
      </c>
      <c r="K180" s="17">
        <v>217</v>
      </c>
      <c r="L180" s="17">
        <v>294</v>
      </c>
      <c r="M180" s="17">
        <v>295</v>
      </c>
      <c r="N180" s="17">
        <v>374</v>
      </c>
    </row>
    <row r="181" spans="2:14" x14ac:dyDescent="0.2">
      <c r="B181" s="16">
        <v>4264</v>
      </c>
      <c r="C181" s="16" t="s">
        <v>1097</v>
      </c>
      <c r="D181" s="43">
        <v>419</v>
      </c>
      <c r="E181" s="43">
        <v>9</v>
      </c>
      <c r="F181" s="43">
        <v>20</v>
      </c>
      <c r="G181" s="43">
        <v>61</v>
      </c>
      <c r="H181" s="43">
        <v>111</v>
      </c>
      <c r="I181" s="43">
        <v>118</v>
      </c>
      <c r="J181" s="43">
        <v>100</v>
      </c>
      <c r="K181" s="17">
        <v>117</v>
      </c>
      <c r="L181" s="17">
        <v>99</v>
      </c>
      <c r="M181" s="17">
        <v>102</v>
      </c>
      <c r="N181" s="17">
        <v>101</v>
      </c>
    </row>
    <row r="182" spans="2:14" x14ac:dyDescent="0.2">
      <c r="B182" s="32">
        <v>4299</v>
      </c>
      <c r="C182" s="32" t="s">
        <v>1098</v>
      </c>
      <c r="D182" s="41">
        <v>37281</v>
      </c>
      <c r="E182" s="41">
        <v>1002</v>
      </c>
      <c r="F182" s="41">
        <v>4157</v>
      </c>
      <c r="G182" s="41">
        <v>9509</v>
      </c>
      <c r="H182" s="41">
        <v>11488</v>
      </c>
      <c r="I182" s="41">
        <v>7197</v>
      </c>
      <c r="J182" s="41">
        <v>3928</v>
      </c>
      <c r="K182" s="36">
        <v>8196</v>
      </c>
      <c r="L182" s="36">
        <v>10871</v>
      </c>
      <c r="M182" s="36">
        <v>7773</v>
      </c>
      <c r="N182" s="36">
        <v>10441</v>
      </c>
    </row>
    <row r="183" spans="2:14" x14ac:dyDescent="0.2">
      <c r="B183" s="16">
        <v>4271</v>
      </c>
      <c r="C183" s="16" t="s">
        <v>1099</v>
      </c>
      <c r="D183" s="43">
        <v>4273</v>
      </c>
      <c r="E183" s="43">
        <v>83</v>
      </c>
      <c r="F183" s="43">
        <v>725</v>
      </c>
      <c r="G183" s="43">
        <v>1348</v>
      </c>
      <c r="H183" s="43">
        <v>1290</v>
      </c>
      <c r="I183" s="43">
        <v>593</v>
      </c>
      <c r="J183" s="43">
        <v>234</v>
      </c>
      <c r="K183" s="17">
        <v>624</v>
      </c>
      <c r="L183" s="17">
        <v>1294</v>
      </c>
      <c r="M183" s="17">
        <v>955</v>
      </c>
      <c r="N183" s="17">
        <v>1400</v>
      </c>
    </row>
    <row r="184" spans="2:14" x14ac:dyDescent="0.2">
      <c r="B184" s="34">
        <v>4273</v>
      </c>
      <c r="C184" s="34" t="s">
        <v>1100</v>
      </c>
      <c r="D184" s="43">
        <v>403</v>
      </c>
      <c r="E184" s="43">
        <v>4</v>
      </c>
      <c r="F184" s="43">
        <v>28</v>
      </c>
      <c r="G184" s="43">
        <v>64</v>
      </c>
      <c r="H184" s="43">
        <v>108</v>
      </c>
      <c r="I184" s="43">
        <v>111</v>
      </c>
      <c r="J184" s="43">
        <v>88</v>
      </c>
      <c r="K184" s="59">
        <v>136</v>
      </c>
      <c r="L184" s="59">
        <v>87</v>
      </c>
      <c r="M184" s="59">
        <v>115</v>
      </c>
      <c r="N184" s="59">
        <v>65</v>
      </c>
    </row>
    <row r="185" spans="2:14" x14ac:dyDescent="0.2">
      <c r="B185" s="16">
        <v>4274</v>
      </c>
      <c r="C185" s="16" t="s">
        <v>1101</v>
      </c>
      <c r="D185" s="43">
        <v>2013</v>
      </c>
      <c r="E185" s="43">
        <v>29</v>
      </c>
      <c r="F185" s="43">
        <v>137</v>
      </c>
      <c r="G185" s="43">
        <v>406</v>
      </c>
      <c r="H185" s="43">
        <v>602</v>
      </c>
      <c r="I185" s="43">
        <v>542</v>
      </c>
      <c r="J185" s="43">
        <v>297</v>
      </c>
      <c r="K185" s="17">
        <v>642</v>
      </c>
      <c r="L185" s="17">
        <v>441</v>
      </c>
      <c r="M185" s="17">
        <v>452</v>
      </c>
      <c r="N185" s="17">
        <v>478</v>
      </c>
    </row>
    <row r="186" spans="2:14" x14ac:dyDescent="0.2">
      <c r="B186" s="16">
        <v>4275</v>
      </c>
      <c r="C186" s="16" t="s">
        <v>1102</v>
      </c>
      <c r="D186" s="43">
        <v>453</v>
      </c>
      <c r="E186" s="43">
        <v>8</v>
      </c>
      <c r="F186" s="43">
        <v>37</v>
      </c>
      <c r="G186" s="43">
        <v>84</v>
      </c>
      <c r="H186" s="43">
        <v>118</v>
      </c>
      <c r="I186" s="43">
        <v>118</v>
      </c>
      <c r="J186" s="43">
        <v>88</v>
      </c>
      <c r="K186" s="17">
        <v>118</v>
      </c>
      <c r="L186" s="17">
        <v>120</v>
      </c>
      <c r="M186" s="17">
        <v>97</v>
      </c>
      <c r="N186" s="17">
        <v>118</v>
      </c>
    </row>
    <row r="187" spans="2:14" x14ac:dyDescent="0.2">
      <c r="B187" s="16">
        <v>4276</v>
      </c>
      <c r="C187" s="16" t="s">
        <v>1103</v>
      </c>
      <c r="D187" s="43">
        <v>2298</v>
      </c>
      <c r="E187" s="43">
        <v>35</v>
      </c>
      <c r="F187" s="43">
        <v>208</v>
      </c>
      <c r="G187" s="43">
        <v>477</v>
      </c>
      <c r="H187" s="43">
        <v>680</v>
      </c>
      <c r="I187" s="43">
        <v>588</v>
      </c>
      <c r="J187" s="43">
        <v>310</v>
      </c>
      <c r="K187" s="17">
        <v>552</v>
      </c>
      <c r="L187" s="17">
        <v>571</v>
      </c>
      <c r="M187" s="17">
        <v>600</v>
      </c>
      <c r="N187" s="17">
        <v>575</v>
      </c>
    </row>
    <row r="188" spans="2:14" x14ac:dyDescent="0.2">
      <c r="B188" s="16">
        <v>4277</v>
      </c>
      <c r="C188" s="16" t="s">
        <v>1104</v>
      </c>
      <c r="D188" s="43">
        <v>454</v>
      </c>
      <c r="E188" s="43">
        <v>8</v>
      </c>
      <c r="F188" s="43">
        <v>47</v>
      </c>
      <c r="G188" s="43">
        <v>89</v>
      </c>
      <c r="H188" s="43">
        <v>138</v>
      </c>
      <c r="I188" s="43">
        <v>106</v>
      </c>
      <c r="J188" s="43">
        <v>66</v>
      </c>
      <c r="K188" s="17">
        <v>115</v>
      </c>
      <c r="L188" s="17">
        <v>112</v>
      </c>
      <c r="M188" s="17">
        <v>110</v>
      </c>
      <c r="N188" s="17">
        <v>117</v>
      </c>
    </row>
    <row r="189" spans="2:14" x14ac:dyDescent="0.2">
      <c r="B189" s="16">
        <v>4279</v>
      </c>
      <c r="C189" s="16" t="s">
        <v>1105</v>
      </c>
      <c r="D189" s="43">
        <v>1500</v>
      </c>
      <c r="E189" s="43">
        <v>45</v>
      </c>
      <c r="F189" s="43">
        <v>112</v>
      </c>
      <c r="G189" s="43">
        <v>346</v>
      </c>
      <c r="H189" s="43">
        <v>400</v>
      </c>
      <c r="I189" s="43">
        <v>337</v>
      </c>
      <c r="J189" s="43">
        <v>260</v>
      </c>
      <c r="K189" s="17">
        <v>624</v>
      </c>
      <c r="L189" s="17">
        <v>369</v>
      </c>
      <c r="M189" s="17">
        <v>259</v>
      </c>
      <c r="N189" s="17">
        <v>248</v>
      </c>
    </row>
    <row r="190" spans="2:14" x14ac:dyDescent="0.2">
      <c r="B190" s="16">
        <v>4280</v>
      </c>
      <c r="C190" s="16" t="s">
        <v>1106</v>
      </c>
      <c r="D190" s="43">
        <v>6986</v>
      </c>
      <c r="E190" s="43">
        <v>210</v>
      </c>
      <c r="F190" s="43">
        <v>851</v>
      </c>
      <c r="G190" s="43">
        <v>1968</v>
      </c>
      <c r="H190" s="43">
        <v>2365</v>
      </c>
      <c r="I190" s="43">
        <v>1092</v>
      </c>
      <c r="J190" s="43">
        <v>500</v>
      </c>
      <c r="K190" s="17">
        <v>937</v>
      </c>
      <c r="L190" s="17">
        <v>2276</v>
      </c>
      <c r="M190" s="17">
        <v>1534</v>
      </c>
      <c r="N190" s="17">
        <v>2239</v>
      </c>
    </row>
    <row r="191" spans="2:14" x14ac:dyDescent="0.2">
      <c r="B191" s="16">
        <v>4281</v>
      </c>
      <c r="C191" s="16" t="s">
        <v>1107</v>
      </c>
      <c r="D191" s="43">
        <v>747</v>
      </c>
      <c r="E191" s="43">
        <v>5</v>
      </c>
      <c r="F191" s="43">
        <v>50</v>
      </c>
      <c r="G191" s="43">
        <v>115</v>
      </c>
      <c r="H191" s="43">
        <v>202</v>
      </c>
      <c r="I191" s="43">
        <v>209</v>
      </c>
      <c r="J191" s="43">
        <v>166</v>
      </c>
      <c r="K191" s="17">
        <v>256</v>
      </c>
      <c r="L191" s="17">
        <v>150</v>
      </c>
      <c r="M191" s="17">
        <v>222</v>
      </c>
      <c r="N191" s="17">
        <v>119</v>
      </c>
    </row>
    <row r="192" spans="2:14" x14ac:dyDescent="0.2">
      <c r="B192" s="16">
        <v>4282</v>
      </c>
      <c r="C192" s="16" t="s">
        <v>1108</v>
      </c>
      <c r="D192" s="43">
        <v>4439</v>
      </c>
      <c r="E192" s="43">
        <v>108</v>
      </c>
      <c r="F192" s="43">
        <v>362</v>
      </c>
      <c r="G192" s="43">
        <v>1043</v>
      </c>
      <c r="H192" s="43">
        <v>1481</v>
      </c>
      <c r="I192" s="43">
        <v>970</v>
      </c>
      <c r="J192" s="43">
        <v>475</v>
      </c>
      <c r="K192" s="17">
        <v>753</v>
      </c>
      <c r="L192" s="17">
        <v>1324</v>
      </c>
      <c r="M192" s="17">
        <v>962</v>
      </c>
      <c r="N192" s="17">
        <v>1400</v>
      </c>
    </row>
    <row r="193" spans="2:14" x14ac:dyDescent="0.2">
      <c r="B193" s="16">
        <v>4283</v>
      </c>
      <c r="C193" s="16" t="s">
        <v>1109</v>
      </c>
      <c r="D193" s="43">
        <v>2139</v>
      </c>
      <c r="E193" s="43">
        <v>47</v>
      </c>
      <c r="F193" s="43">
        <v>221</v>
      </c>
      <c r="G193" s="43">
        <v>471</v>
      </c>
      <c r="H193" s="43">
        <v>701</v>
      </c>
      <c r="I193" s="43">
        <v>482</v>
      </c>
      <c r="J193" s="43">
        <v>217</v>
      </c>
      <c r="K193" s="17">
        <v>379</v>
      </c>
      <c r="L193" s="17">
        <v>567</v>
      </c>
      <c r="M193" s="17">
        <v>419</v>
      </c>
      <c r="N193" s="17">
        <v>774</v>
      </c>
    </row>
    <row r="194" spans="2:14" x14ac:dyDescent="0.2">
      <c r="B194" s="16">
        <v>4284</v>
      </c>
      <c r="C194" s="16" t="s">
        <v>1110</v>
      </c>
      <c r="D194" s="43">
        <v>661</v>
      </c>
      <c r="E194" s="43">
        <v>13</v>
      </c>
      <c r="F194" s="43">
        <v>69</v>
      </c>
      <c r="G194" s="43">
        <v>136</v>
      </c>
      <c r="H194" s="43">
        <v>181</v>
      </c>
      <c r="I194" s="43">
        <v>156</v>
      </c>
      <c r="J194" s="43">
        <v>106</v>
      </c>
      <c r="K194" s="17">
        <v>163</v>
      </c>
      <c r="L194" s="17">
        <v>80</v>
      </c>
      <c r="M194" s="17">
        <v>181</v>
      </c>
      <c r="N194" s="17">
        <v>237</v>
      </c>
    </row>
    <row r="195" spans="2:14" x14ac:dyDescent="0.2">
      <c r="B195" s="16">
        <v>4285</v>
      </c>
      <c r="C195" s="16" t="s">
        <v>1111</v>
      </c>
      <c r="D195" s="43">
        <v>2422</v>
      </c>
      <c r="E195" s="43">
        <v>73</v>
      </c>
      <c r="F195" s="43">
        <v>253</v>
      </c>
      <c r="G195" s="43">
        <v>688</v>
      </c>
      <c r="H195" s="43">
        <v>710</v>
      </c>
      <c r="I195" s="43">
        <v>457</v>
      </c>
      <c r="J195" s="43">
        <v>241</v>
      </c>
      <c r="K195" s="17">
        <v>450</v>
      </c>
      <c r="L195" s="17">
        <v>916</v>
      </c>
      <c r="M195" s="17">
        <v>513</v>
      </c>
      <c r="N195" s="17">
        <v>543</v>
      </c>
    </row>
    <row r="196" spans="2:14" x14ac:dyDescent="0.2">
      <c r="B196" s="16">
        <v>4286</v>
      </c>
      <c r="C196" s="16" t="s">
        <v>1112</v>
      </c>
      <c r="D196" s="43">
        <v>757</v>
      </c>
      <c r="E196" s="43">
        <v>18</v>
      </c>
      <c r="F196" s="43">
        <v>66</v>
      </c>
      <c r="G196" s="43">
        <v>189</v>
      </c>
      <c r="H196" s="43">
        <v>208</v>
      </c>
      <c r="I196" s="43">
        <v>176</v>
      </c>
      <c r="J196" s="43">
        <v>100</v>
      </c>
      <c r="K196" s="17">
        <v>271</v>
      </c>
      <c r="L196" s="17">
        <v>166</v>
      </c>
      <c r="M196" s="17">
        <v>167</v>
      </c>
      <c r="N196" s="17">
        <v>153</v>
      </c>
    </row>
    <row r="197" spans="2:14" x14ac:dyDescent="0.2">
      <c r="B197" s="16">
        <v>4287</v>
      </c>
      <c r="C197" s="16" t="s">
        <v>1113</v>
      </c>
      <c r="D197" s="43">
        <v>925</v>
      </c>
      <c r="E197" s="43">
        <v>9</v>
      </c>
      <c r="F197" s="43">
        <v>48</v>
      </c>
      <c r="G197" s="43">
        <v>176</v>
      </c>
      <c r="H197" s="43">
        <v>317</v>
      </c>
      <c r="I197" s="43">
        <v>239</v>
      </c>
      <c r="J197" s="43">
        <v>136</v>
      </c>
      <c r="K197" s="17">
        <v>244</v>
      </c>
      <c r="L197" s="17">
        <v>249</v>
      </c>
      <c r="M197" s="17">
        <v>241</v>
      </c>
      <c r="N197" s="17">
        <v>191</v>
      </c>
    </row>
    <row r="198" spans="2:14" x14ac:dyDescent="0.2">
      <c r="B198" s="16">
        <v>4288</v>
      </c>
      <c r="C198" s="16" t="s">
        <v>1114</v>
      </c>
      <c r="D198" s="43">
        <v>79</v>
      </c>
      <c r="E198" s="43">
        <v>0</v>
      </c>
      <c r="F198" s="43">
        <v>5</v>
      </c>
      <c r="G198" s="43">
        <v>12</v>
      </c>
      <c r="H198" s="43">
        <v>14</v>
      </c>
      <c r="I198" s="43">
        <v>28</v>
      </c>
      <c r="J198" s="43">
        <v>20</v>
      </c>
      <c r="K198" s="17">
        <v>23</v>
      </c>
      <c r="L198" s="17">
        <v>13</v>
      </c>
      <c r="M198" s="17">
        <v>21</v>
      </c>
      <c r="N198" s="17">
        <v>22</v>
      </c>
    </row>
    <row r="199" spans="2:14" x14ac:dyDescent="0.2">
      <c r="B199" s="16">
        <v>4289</v>
      </c>
      <c r="C199" s="16" t="s">
        <v>286</v>
      </c>
      <c r="D199" s="43">
        <v>6732</v>
      </c>
      <c r="E199" s="43">
        <v>307</v>
      </c>
      <c r="F199" s="43">
        <v>938</v>
      </c>
      <c r="G199" s="43">
        <v>1897</v>
      </c>
      <c r="H199" s="43">
        <v>1973</v>
      </c>
      <c r="I199" s="43">
        <v>993</v>
      </c>
      <c r="J199" s="43">
        <v>624</v>
      </c>
      <c r="K199" s="17">
        <v>1909</v>
      </c>
      <c r="L199" s="17">
        <v>2136</v>
      </c>
      <c r="M199" s="17">
        <v>925</v>
      </c>
      <c r="N199" s="17">
        <v>1762</v>
      </c>
    </row>
    <row r="200" spans="2:14" x14ac:dyDescent="0.2">
      <c r="B200" s="32">
        <v>4329</v>
      </c>
      <c r="C200" s="32" t="s">
        <v>1115</v>
      </c>
      <c r="D200" s="41">
        <v>17870</v>
      </c>
      <c r="E200" s="41">
        <v>587</v>
      </c>
      <c r="F200" s="41">
        <v>1880</v>
      </c>
      <c r="G200" s="41">
        <v>3787</v>
      </c>
      <c r="H200" s="41">
        <v>5148</v>
      </c>
      <c r="I200" s="41">
        <v>4061</v>
      </c>
      <c r="J200" s="41">
        <v>2407</v>
      </c>
      <c r="K200" s="36">
        <v>3600</v>
      </c>
      <c r="L200" s="36">
        <v>5575</v>
      </c>
      <c r="M200" s="36">
        <v>4265</v>
      </c>
      <c r="N200" s="36">
        <v>4430</v>
      </c>
    </row>
    <row r="201" spans="2:14" x14ac:dyDescent="0.2">
      <c r="B201" s="16">
        <v>4303</v>
      </c>
      <c r="C201" s="16" t="s">
        <v>1116</v>
      </c>
      <c r="D201" s="43">
        <v>1971</v>
      </c>
      <c r="E201" s="43">
        <v>59</v>
      </c>
      <c r="F201" s="43">
        <v>204</v>
      </c>
      <c r="G201" s="43">
        <v>481</v>
      </c>
      <c r="H201" s="43">
        <v>683</v>
      </c>
      <c r="I201" s="43">
        <v>395</v>
      </c>
      <c r="J201" s="43">
        <v>149</v>
      </c>
      <c r="K201" s="17">
        <v>227</v>
      </c>
      <c r="L201" s="17">
        <v>733</v>
      </c>
      <c r="M201" s="17">
        <v>567</v>
      </c>
      <c r="N201" s="17">
        <v>444</v>
      </c>
    </row>
    <row r="202" spans="2:14" x14ac:dyDescent="0.2">
      <c r="B202" s="34">
        <v>4304</v>
      </c>
      <c r="C202" s="34" t="s">
        <v>1117</v>
      </c>
      <c r="D202" s="43">
        <v>2064</v>
      </c>
      <c r="E202" s="43">
        <v>58</v>
      </c>
      <c r="F202" s="43">
        <v>209</v>
      </c>
      <c r="G202" s="43">
        <v>580</v>
      </c>
      <c r="H202" s="43">
        <v>658</v>
      </c>
      <c r="I202" s="43">
        <v>373</v>
      </c>
      <c r="J202" s="43">
        <v>186</v>
      </c>
      <c r="K202" s="59">
        <v>252</v>
      </c>
      <c r="L202" s="59">
        <v>849</v>
      </c>
      <c r="M202" s="59">
        <v>317</v>
      </c>
      <c r="N202" s="59">
        <v>646</v>
      </c>
    </row>
    <row r="203" spans="2:14" x14ac:dyDescent="0.2">
      <c r="B203" s="16">
        <v>4305</v>
      </c>
      <c r="C203" s="16" t="s">
        <v>1118</v>
      </c>
      <c r="D203" s="43">
        <v>1241</v>
      </c>
      <c r="E203" s="43">
        <v>20</v>
      </c>
      <c r="F203" s="43">
        <v>102</v>
      </c>
      <c r="G203" s="43">
        <v>256</v>
      </c>
      <c r="H203" s="43">
        <v>330</v>
      </c>
      <c r="I203" s="43">
        <v>288</v>
      </c>
      <c r="J203" s="43">
        <v>245</v>
      </c>
      <c r="K203" s="17">
        <v>258</v>
      </c>
      <c r="L203" s="17">
        <v>367</v>
      </c>
      <c r="M203" s="17">
        <v>316</v>
      </c>
      <c r="N203" s="17">
        <v>300</v>
      </c>
    </row>
    <row r="204" spans="2:14" x14ac:dyDescent="0.2">
      <c r="B204" s="16">
        <v>4306</v>
      </c>
      <c r="C204" s="16" t="s">
        <v>1119</v>
      </c>
      <c r="D204" s="43">
        <v>260</v>
      </c>
      <c r="E204" s="43">
        <v>12</v>
      </c>
      <c r="F204" s="43">
        <v>19</v>
      </c>
      <c r="G204" s="43">
        <v>49</v>
      </c>
      <c r="H204" s="43">
        <v>80</v>
      </c>
      <c r="I204" s="43">
        <v>58</v>
      </c>
      <c r="J204" s="43">
        <v>42</v>
      </c>
      <c r="K204" s="17">
        <v>46</v>
      </c>
      <c r="L204" s="17">
        <v>78</v>
      </c>
      <c r="M204" s="17">
        <v>43</v>
      </c>
      <c r="N204" s="17">
        <v>93</v>
      </c>
    </row>
    <row r="205" spans="2:14" x14ac:dyDescent="0.2">
      <c r="B205" s="16">
        <v>4307</v>
      </c>
      <c r="C205" s="16" t="s">
        <v>1120</v>
      </c>
      <c r="D205" s="43">
        <v>454</v>
      </c>
      <c r="E205" s="43">
        <v>3</v>
      </c>
      <c r="F205" s="43">
        <v>32</v>
      </c>
      <c r="G205" s="43">
        <v>71</v>
      </c>
      <c r="H205" s="43">
        <v>121</v>
      </c>
      <c r="I205" s="43">
        <v>127</v>
      </c>
      <c r="J205" s="43">
        <v>100</v>
      </c>
      <c r="K205" s="17">
        <v>104</v>
      </c>
      <c r="L205" s="17">
        <v>130</v>
      </c>
      <c r="M205" s="17">
        <v>100</v>
      </c>
      <c r="N205" s="17">
        <v>120</v>
      </c>
    </row>
    <row r="206" spans="2:14" x14ac:dyDescent="0.2">
      <c r="B206" s="16">
        <v>4309</v>
      </c>
      <c r="C206" s="16" t="s">
        <v>1121</v>
      </c>
      <c r="D206" s="43">
        <v>1736</v>
      </c>
      <c r="E206" s="43">
        <v>42</v>
      </c>
      <c r="F206" s="43">
        <v>194</v>
      </c>
      <c r="G206" s="43">
        <v>294</v>
      </c>
      <c r="H206" s="43">
        <v>580</v>
      </c>
      <c r="I206" s="43">
        <v>395</v>
      </c>
      <c r="J206" s="43">
        <v>231</v>
      </c>
      <c r="K206" s="17">
        <v>322</v>
      </c>
      <c r="L206" s="17">
        <v>550</v>
      </c>
      <c r="M206" s="17">
        <v>416</v>
      </c>
      <c r="N206" s="17">
        <v>448</v>
      </c>
    </row>
    <row r="207" spans="2:14" x14ac:dyDescent="0.2">
      <c r="B207" s="16">
        <v>4310</v>
      </c>
      <c r="C207" s="16" t="s">
        <v>1122</v>
      </c>
      <c r="D207" s="43">
        <v>866</v>
      </c>
      <c r="E207" s="43">
        <v>22</v>
      </c>
      <c r="F207" s="43">
        <v>94</v>
      </c>
      <c r="G207" s="43">
        <v>191</v>
      </c>
      <c r="H207" s="43">
        <v>291</v>
      </c>
      <c r="I207" s="43">
        <v>164</v>
      </c>
      <c r="J207" s="43">
        <v>104</v>
      </c>
      <c r="K207" s="17">
        <v>142</v>
      </c>
      <c r="L207" s="17">
        <v>363</v>
      </c>
      <c r="M207" s="17">
        <v>191</v>
      </c>
      <c r="N207" s="17">
        <v>170</v>
      </c>
    </row>
    <row r="208" spans="2:14" x14ac:dyDescent="0.2">
      <c r="B208" s="16">
        <v>4311</v>
      </c>
      <c r="C208" s="16" t="s">
        <v>1123</v>
      </c>
      <c r="D208" s="43">
        <v>778</v>
      </c>
      <c r="E208" s="43">
        <v>29</v>
      </c>
      <c r="F208" s="43">
        <v>95</v>
      </c>
      <c r="G208" s="43">
        <v>180</v>
      </c>
      <c r="H208" s="43">
        <v>215</v>
      </c>
      <c r="I208" s="43">
        <v>147</v>
      </c>
      <c r="J208" s="43">
        <v>112</v>
      </c>
      <c r="K208" s="17">
        <v>179</v>
      </c>
      <c r="L208" s="17">
        <v>202</v>
      </c>
      <c r="M208" s="17">
        <v>180</v>
      </c>
      <c r="N208" s="17">
        <v>217</v>
      </c>
    </row>
    <row r="209" spans="2:14" x14ac:dyDescent="0.2">
      <c r="B209" s="16">
        <v>4312</v>
      </c>
      <c r="C209" s="16" t="s">
        <v>1124</v>
      </c>
      <c r="D209" s="43">
        <v>1292</v>
      </c>
      <c r="E209" s="43">
        <v>19</v>
      </c>
      <c r="F209" s="43">
        <v>101</v>
      </c>
      <c r="G209" s="43">
        <v>235</v>
      </c>
      <c r="H209" s="43">
        <v>339</v>
      </c>
      <c r="I209" s="43">
        <v>388</v>
      </c>
      <c r="J209" s="43">
        <v>210</v>
      </c>
      <c r="K209" s="17">
        <v>220</v>
      </c>
      <c r="L209" s="17">
        <v>377</v>
      </c>
      <c r="M209" s="17">
        <v>317</v>
      </c>
      <c r="N209" s="17">
        <v>378</v>
      </c>
    </row>
    <row r="210" spans="2:14" x14ac:dyDescent="0.2">
      <c r="B210" s="16">
        <v>4313</v>
      </c>
      <c r="C210" s="16" t="s">
        <v>1125</v>
      </c>
      <c r="D210" s="43">
        <v>1149</v>
      </c>
      <c r="E210" s="43">
        <v>37</v>
      </c>
      <c r="F210" s="43">
        <v>101</v>
      </c>
      <c r="G210" s="43">
        <v>194</v>
      </c>
      <c r="H210" s="43">
        <v>314</v>
      </c>
      <c r="I210" s="43">
        <v>302</v>
      </c>
      <c r="J210" s="43">
        <v>201</v>
      </c>
      <c r="K210" s="17">
        <v>227</v>
      </c>
      <c r="L210" s="17">
        <v>296</v>
      </c>
      <c r="M210" s="17">
        <v>381</v>
      </c>
      <c r="N210" s="17">
        <v>245</v>
      </c>
    </row>
    <row r="211" spans="2:14" x14ac:dyDescent="0.2">
      <c r="B211" s="16">
        <v>4314</v>
      </c>
      <c r="C211" s="16" t="s">
        <v>1126</v>
      </c>
      <c r="D211" s="43">
        <v>107</v>
      </c>
      <c r="E211" s="43">
        <v>3</v>
      </c>
      <c r="F211" s="43">
        <v>4</v>
      </c>
      <c r="G211" s="43">
        <v>9</v>
      </c>
      <c r="H211" s="43">
        <v>25</v>
      </c>
      <c r="I211" s="43">
        <v>35</v>
      </c>
      <c r="J211" s="43">
        <v>31</v>
      </c>
      <c r="K211" s="17">
        <v>35</v>
      </c>
      <c r="L211" s="17">
        <v>37</v>
      </c>
      <c r="M211" s="17">
        <v>25</v>
      </c>
      <c r="N211" s="17">
        <v>10</v>
      </c>
    </row>
    <row r="212" spans="2:14" x14ac:dyDescent="0.2">
      <c r="B212" s="16">
        <v>4318</v>
      </c>
      <c r="C212" s="16" t="s">
        <v>1127</v>
      </c>
      <c r="D212" s="43">
        <v>742</v>
      </c>
      <c r="E212" s="43">
        <v>15</v>
      </c>
      <c r="F212" s="43">
        <v>46</v>
      </c>
      <c r="G212" s="43">
        <v>125</v>
      </c>
      <c r="H212" s="43">
        <v>222</v>
      </c>
      <c r="I212" s="43">
        <v>217</v>
      </c>
      <c r="J212" s="43">
        <v>117</v>
      </c>
      <c r="K212" s="17">
        <v>128</v>
      </c>
      <c r="L212" s="17">
        <v>194</v>
      </c>
      <c r="M212" s="17">
        <v>206</v>
      </c>
      <c r="N212" s="17">
        <v>214</v>
      </c>
    </row>
    <row r="213" spans="2:14" x14ac:dyDescent="0.2">
      <c r="B213" s="16">
        <v>4319</v>
      </c>
      <c r="C213" s="16" t="s">
        <v>1128</v>
      </c>
      <c r="D213" s="43">
        <v>336</v>
      </c>
      <c r="E213" s="43">
        <v>6</v>
      </c>
      <c r="F213" s="43">
        <v>37</v>
      </c>
      <c r="G213" s="43">
        <v>71</v>
      </c>
      <c r="H213" s="43">
        <v>78</v>
      </c>
      <c r="I213" s="43">
        <v>87</v>
      </c>
      <c r="J213" s="43">
        <v>57</v>
      </c>
      <c r="K213" s="17">
        <v>49</v>
      </c>
      <c r="L213" s="17">
        <v>93</v>
      </c>
      <c r="M213" s="17">
        <v>99</v>
      </c>
      <c r="N213" s="17">
        <v>95</v>
      </c>
    </row>
    <row r="214" spans="2:14" x14ac:dyDescent="0.2">
      <c r="B214" s="16">
        <v>4320</v>
      </c>
      <c r="C214" s="16" t="s">
        <v>1129</v>
      </c>
      <c r="D214" s="43">
        <v>628</v>
      </c>
      <c r="E214" s="43">
        <v>8</v>
      </c>
      <c r="F214" s="43">
        <v>65</v>
      </c>
      <c r="G214" s="43">
        <v>144</v>
      </c>
      <c r="H214" s="43">
        <v>151</v>
      </c>
      <c r="I214" s="43">
        <v>170</v>
      </c>
      <c r="J214" s="43">
        <v>90</v>
      </c>
      <c r="K214" s="17">
        <v>154</v>
      </c>
      <c r="L214" s="17">
        <v>102</v>
      </c>
      <c r="M214" s="17">
        <v>184</v>
      </c>
      <c r="N214" s="17">
        <v>188</v>
      </c>
    </row>
    <row r="215" spans="2:14" ht="13.5" thickBot="1" x14ac:dyDescent="0.25">
      <c r="B215" s="18">
        <v>4324</v>
      </c>
      <c r="C215" s="18" t="s">
        <v>287</v>
      </c>
      <c r="D215" s="19">
        <v>4246</v>
      </c>
      <c r="E215" s="19">
        <v>254</v>
      </c>
      <c r="F215" s="19">
        <v>577</v>
      </c>
      <c r="G215" s="19">
        <v>907</v>
      </c>
      <c r="H215" s="19">
        <v>1061</v>
      </c>
      <c r="I215" s="19">
        <v>915</v>
      </c>
      <c r="J215" s="19">
        <v>532</v>
      </c>
      <c r="K215" s="19">
        <v>1257</v>
      </c>
      <c r="L215" s="19">
        <v>1204</v>
      </c>
      <c r="M215" s="19">
        <v>923</v>
      </c>
      <c r="N215" s="19">
        <v>862</v>
      </c>
    </row>
    <row r="217" spans="2:14" x14ac:dyDescent="0.2">
      <c r="B217" s="78" t="s">
        <v>1155</v>
      </c>
      <c r="C217" s="73"/>
      <c r="D217" s="73"/>
      <c r="E217" s="73"/>
      <c r="F217" s="73"/>
      <c r="G217" s="73"/>
      <c r="H217" s="73"/>
      <c r="I217" s="73"/>
      <c r="J217" s="73"/>
      <c r="K217" s="73"/>
      <c r="L217" s="73"/>
      <c r="M217" s="73"/>
      <c r="N217" s="73"/>
    </row>
  </sheetData>
  <mergeCells count="6">
    <mergeCell ref="B217:N217"/>
    <mergeCell ref="B4:B5"/>
    <mergeCell ref="C4:C5"/>
    <mergeCell ref="D4:D5"/>
    <mergeCell ref="E4:J4"/>
    <mergeCell ref="K4:N4"/>
  </mergeCells>
  <pageMargins left="0.7" right="0.7" top="0.75" bottom="0.75" header="0.3" footer="0.3"/>
  <pageSetup paperSize="9" scale="50" fitToWidth="0" fitToHeight="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05388"/>
  </sheetPr>
  <dimension ref="B1:N219"/>
  <sheetViews>
    <sheetView showGridLines="0" workbookViewId="0">
      <pane ySplit="7" topLeftCell="A8" activePane="bottomLeft" state="frozen"/>
      <selection pane="bottomLeft"/>
    </sheetView>
  </sheetViews>
  <sheetFormatPr baseColWidth="10" defaultRowHeight="12.75" x14ac:dyDescent="0.2"/>
  <cols>
    <col min="1" max="1" width="2.5703125" customWidth="1"/>
    <col min="2" max="2" width="10.7109375" customWidth="1"/>
    <col min="3" max="3" width="20.7109375" customWidth="1"/>
    <col min="4" max="14" width="10.7109375" customWidth="1"/>
  </cols>
  <sheetData>
    <row r="1" spans="2:14" ht="18" x14ac:dyDescent="0.25">
      <c r="B1" s="31" t="s">
        <v>1428</v>
      </c>
    </row>
    <row r="4" spans="2:14" x14ac:dyDescent="0.2">
      <c r="B4" s="74" t="s">
        <v>917</v>
      </c>
      <c r="C4" s="74" t="s">
        <v>918</v>
      </c>
      <c r="D4" s="75" t="s">
        <v>678</v>
      </c>
      <c r="E4" s="75" t="s">
        <v>678</v>
      </c>
      <c r="F4" s="75" t="s">
        <v>678</v>
      </c>
      <c r="G4" s="75" t="s">
        <v>678</v>
      </c>
      <c r="H4" s="75" t="s">
        <v>678</v>
      </c>
      <c r="I4" s="75" t="s">
        <v>678</v>
      </c>
      <c r="J4" s="75" t="s">
        <v>678</v>
      </c>
      <c r="K4" s="75" t="s">
        <v>678</v>
      </c>
      <c r="L4" s="75" t="s">
        <v>678</v>
      </c>
      <c r="M4" s="75" t="s">
        <v>678</v>
      </c>
      <c r="N4" s="75" t="s">
        <v>678</v>
      </c>
    </row>
    <row r="5" spans="2:14" x14ac:dyDescent="0.2">
      <c r="B5" s="74" t="s">
        <v>917</v>
      </c>
      <c r="C5" s="74" t="s">
        <v>918</v>
      </c>
      <c r="D5" s="77" t="s">
        <v>258</v>
      </c>
      <c r="E5" s="75" t="s">
        <v>1162</v>
      </c>
      <c r="F5" s="75" t="s">
        <v>1162</v>
      </c>
      <c r="G5" s="75" t="s">
        <v>1162</v>
      </c>
      <c r="H5" s="75" t="s">
        <v>1162</v>
      </c>
      <c r="I5" s="75" t="s">
        <v>1162</v>
      </c>
      <c r="J5" s="77" t="s">
        <v>1163</v>
      </c>
      <c r="K5" s="75" t="s">
        <v>655</v>
      </c>
      <c r="L5" s="75" t="s">
        <v>655</v>
      </c>
      <c r="M5" s="75" t="s">
        <v>655</v>
      </c>
      <c r="N5" s="75" t="s">
        <v>655</v>
      </c>
    </row>
    <row r="6" spans="2:14" ht="21" customHeight="1" x14ac:dyDescent="0.2">
      <c r="B6" s="74" t="s">
        <v>917</v>
      </c>
      <c r="C6" s="74" t="s">
        <v>918</v>
      </c>
      <c r="D6" s="77" t="s">
        <v>258</v>
      </c>
      <c r="E6" s="77" t="s">
        <v>264</v>
      </c>
      <c r="F6" s="75" t="s">
        <v>684</v>
      </c>
      <c r="G6" s="75" t="s">
        <v>684</v>
      </c>
      <c r="H6" s="75" t="s">
        <v>684</v>
      </c>
      <c r="I6" s="77" t="s">
        <v>1164</v>
      </c>
      <c r="J6" s="77" t="s">
        <v>1163</v>
      </c>
      <c r="K6" s="77" t="s">
        <v>656</v>
      </c>
      <c r="L6" s="77" t="s">
        <v>1159</v>
      </c>
      <c r="M6" s="77" t="s">
        <v>1160</v>
      </c>
      <c r="N6" s="76" t="s">
        <v>1427</v>
      </c>
    </row>
    <row r="7" spans="2:14" ht="42" customHeight="1" x14ac:dyDescent="0.2">
      <c r="B7" s="74" t="s">
        <v>917</v>
      </c>
      <c r="C7" s="74" t="s">
        <v>918</v>
      </c>
      <c r="D7" s="77" t="s">
        <v>258</v>
      </c>
      <c r="E7" s="77" t="s">
        <v>264</v>
      </c>
      <c r="F7" s="15" t="s">
        <v>1166</v>
      </c>
      <c r="G7" s="15" t="s">
        <v>528</v>
      </c>
      <c r="H7" s="15" t="s">
        <v>1167</v>
      </c>
      <c r="I7" s="77" t="s">
        <v>1164</v>
      </c>
      <c r="J7" s="77" t="s">
        <v>1163</v>
      </c>
      <c r="K7" s="77" t="s">
        <v>656</v>
      </c>
      <c r="L7" s="77" t="s">
        <v>1159</v>
      </c>
      <c r="M7" s="77" t="s">
        <v>1160</v>
      </c>
      <c r="N7" s="77" t="s">
        <v>1165</v>
      </c>
    </row>
    <row r="8" spans="2:14" x14ac:dyDescent="0.2">
      <c r="B8" s="32">
        <v>4335</v>
      </c>
      <c r="C8" s="32" t="s">
        <v>289</v>
      </c>
      <c r="D8" s="36">
        <v>155630</v>
      </c>
      <c r="E8" s="36">
        <v>150314</v>
      </c>
      <c r="F8" s="36">
        <v>136635</v>
      </c>
      <c r="G8" s="36">
        <v>102969</v>
      </c>
      <c r="H8" s="36">
        <v>33666</v>
      </c>
      <c r="I8" s="36">
        <v>13679</v>
      </c>
      <c r="J8" s="36">
        <v>5316</v>
      </c>
      <c r="K8" s="36">
        <v>34468</v>
      </c>
      <c r="L8" s="36">
        <v>47411</v>
      </c>
      <c r="M8" s="36">
        <v>39908</v>
      </c>
      <c r="N8" s="36">
        <v>33843</v>
      </c>
    </row>
    <row r="9" spans="2:14" x14ac:dyDescent="0.2">
      <c r="B9" s="32">
        <v>4019</v>
      </c>
      <c r="C9" s="32" t="s">
        <v>929</v>
      </c>
      <c r="D9" s="36">
        <v>16907</v>
      </c>
      <c r="E9" s="36">
        <v>16324</v>
      </c>
      <c r="F9" s="36">
        <v>15146</v>
      </c>
      <c r="G9" s="36">
        <v>11327</v>
      </c>
      <c r="H9" s="36">
        <v>3819</v>
      </c>
      <c r="I9" s="36">
        <v>1178</v>
      </c>
      <c r="J9" s="36">
        <v>583</v>
      </c>
      <c r="K9" s="36">
        <v>4287</v>
      </c>
      <c r="L9" s="36">
        <v>5829</v>
      </c>
      <c r="M9" s="36">
        <v>3472</v>
      </c>
      <c r="N9" s="36">
        <v>3319</v>
      </c>
    </row>
    <row r="10" spans="2:14" x14ac:dyDescent="0.2">
      <c r="B10" s="16">
        <v>4001</v>
      </c>
      <c r="C10" s="16" t="s">
        <v>277</v>
      </c>
      <c r="D10" s="17">
        <v>3852</v>
      </c>
      <c r="E10" s="17">
        <v>3574</v>
      </c>
      <c r="F10" s="17">
        <v>3126</v>
      </c>
      <c r="G10" s="17">
        <v>2050</v>
      </c>
      <c r="H10" s="17">
        <v>1076</v>
      </c>
      <c r="I10" s="17">
        <v>448</v>
      </c>
      <c r="J10" s="17">
        <v>278</v>
      </c>
      <c r="K10" s="17">
        <v>1619</v>
      </c>
      <c r="L10" s="17">
        <v>1192</v>
      </c>
      <c r="M10" s="17">
        <v>501</v>
      </c>
      <c r="N10" s="17">
        <v>540</v>
      </c>
    </row>
    <row r="11" spans="2:14" x14ac:dyDescent="0.2">
      <c r="B11" s="16">
        <v>4002</v>
      </c>
      <c r="C11" s="16" t="s">
        <v>930</v>
      </c>
      <c r="D11" s="17">
        <v>529</v>
      </c>
      <c r="E11" s="17">
        <v>509</v>
      </c>
      <c r="F11" s="17">
        <v>491</v>
      </c>
      <c r="G11" s="17">
        <v>390</v>
      </c>
      <c r="H11" s="17">
        <v>101</v>
      </c>
      <c r="I11" s="17">
        <v>18</v>
      </c>
      <c r="J11" s="17">
        <v>20</v>
      </c>
      <c r="K11" s="17">
        <v>69</v>
      </c>
      <c r="L11" s="17">
        <v>173</v>
      </c>
      <c r="M11" s="17">
        <v>134</v>
      </c>
      <c r="N11" s="17">
        <v>153</v>
      </c>
    </row>
    <row r="12" spans="2:14" x14ac:dyDescent="0.2">
      <c r="B12" s="16">
        <v>4003</v>
      </c>
      <c r="C12" s="16" t="s">
        <v>931</v>
      </c>
      <c r="D12" s="17">
        <v>1447</v>
      </c>
      <c r="E12" s="17">
        <v>1424</v>
      </c>
      <c r="F12" s="17">
        <v>1366</v>
      </c>
      <c r="G12" s="17">
        <v>970</v>
      </c>
      <c r="H12" s="17">
        <v>396</v>
      </c>
      <c r="I12" s="17">
        <v>58</v>
      </c>
      <c r="J12" s="17">
        <v>23</v>
      </c>
      <c r="K12" s="17">
        <v>460</v>
      </c>
      <c r="L12" s="17">
        <v>513</v>
      </c>
      <c r="M12" s="17">
        <v>270</v>
      </c>
      <c r="N12" s="17">
        <v>204</v>
      </c>
    </row>
    <row r="13" spans="2:14" x14ac:dyDescent="0.2">
      <c r="B13" s="16">
        <v>4004</v>
      </c>
      <c r="C13" s="16" t="s">
        <v>932</v>
      </c>
      <c r="D13" s="17">
        <v>284</v>
      </c>
      <c r="E13" s="17">
        <v>272</v>
      </c>
      <c r="F13" s="17">
        <v>215</v>
      </c>
      <c r="G13" s="17">
        <v>177</v>
      </c>
      <c r="H13" s="17">
        <v>38</v>
      </c>
      <c r="I13" s="17">
        <v>57</v>
      </c>
      <c r="J13" s="17">
        <v>12</v>
      </c>
      <c r="K13" s="17">
        <v>93</v>
      </c>
      <c r="L13" s="17">
        <v>58</v>
      </c>
      <c r="M13" s="17">
        <v>82</v>
      </c>
      <c r="N13" s="17">
        <v>51</v>
      </c>
    </row>
    <row r="14" spans="2:14" x14ac:dyDescent="0.2">
      <c r="B14" s="16">
        <v>4005</v>
      </c>
      <c r="C14" s="16" t="s">
        <v>933</v>
      </c>
      <c r="D14" s="17">
        <v>1127</v>
      </c>
      <c r="E14" s="17">
        <v>1107</v>
      </c>
      <c r="F14" s="17">
        <v>1074</v>
      </c>
      <c r="G14" s="17">
        <v>845</v>
      </c>
      <c r="H14" s="17">
        <v>229</v>
      </c>
      <c r="I14" s="17">
        <v>33</v>
      </c>
      <c r="J14" s="17">
        <v>20</v>
      </c>
      <c r="K14" s="17">
        <v>166</v>
      </c>
      <c r="L14" s="17">
        <v>376</v>
      </c>
      <c r="M14" s="17">
        <v>247</v>
      </c>
      <c r="N14" s="17">
        <v>338</v>
      </c>
    </row>
    <row r="15" spans="2:14" x14ac:dyDescent="0.2">
      <c r="B15" s="16">
        <v>4006</v>
      </c>
      <c r="C15" s="16" t="s">
        <v>934</v>
      </c>
      <c r="D15" s="17">
        <v>2054</v>
      </c>
      <c r="E15" s="17">
        <v>2019</v>
      </c>
      <c r="F15" s="17">
        <v>1896</v>
      </c>
      <c r="G15" s="17">
        <v>1500</v>
      </c>
      <c r="H15" s="17">
        <v>396</v>
      </c>
      <c r="I15" s="17">
        <v>123</v>
      </c>
      <c r="J15" s="17">
        <v>35</v>
      </c>
      <c r="K15" s="17">
        <v>499</v>
      </c>
      <c r="L15" s="17">
        <v>677</v>
      </c>
      <c r="M15" s="17">
        <v>454</v>
      </c>
      <c r="N15" s="17">
        <v>424</v>
      </c>
    </row>
    <row r="16" spans="2:14" x14ac:dyDescent="0.2">
      <c r="B16" s="16">
        <v>4007</v>
      </c>
      <c r="C16" s="16" t="s">
        <v>935</v>
      </c>
      <c r="D16" s="17">
        <v>469</v>
      </c>
      <c r="E16" s="17">
        <v>462</v>
      </c>
      <c r="F16" s="17">
        <v>428</v>
      </c>
      <c r="G16" s="17">
        <v>346</v>
      </c>
      <c r="H16" s="17">
        <v>82</v>
      </c>
      <c r="I16" s="17">
        <v>34</v>
      </c>
      <c r="J16" s="17">
        <v>7</v>
      </c>
      <c r="K16" s="17">
        <v>77</v>
      </c>
      <c r="L16" s="17">
        <v>137</v>
      </c>
      <c r="M16" s="17">
        <v>131</v>
      </c>
      <c r="N16" s="17">
        <v>124</v>
      </c>
    </row>
    <row r="17" spans="2:14" x14ac:dyDescent="0.2">
      <c r="B17" s="16">
        <v>4008</v>
      </c>
      <c r="C17" s="16" t="s">
        <v>936</v>
      </c>
      <c r="D17" s="17">
        <v>1678</v>
      </c>
      <c r="E17" s="17">
        <v>1640</v>
      </c>
      <c r="F17" s="17">
        <v>1531</v>
      </c>
      <c r="G17" s="17">
        <v>1186</v>
      </c>
      <c r="H17" s="17">
        <v>345</v>
      </c>
      <c r="I17" s="17">
        <v>109</v>
      </c>
      <c r="J17" s="17">
        <v>38</v>
      </c>
      <c r="K17" s="17">
        <v>316</v>
      </c>
      <c r="L17" s="17">
        <v>591</v>
      </c>
      <c r="M17" s="17">
        <v>370</v>
      </c>
      <c r="N17" s="17">
        <v>401</v>
      </c>
    </row>
    <row r="18" spans="2:14" x14ac:dyDescent="0.2">
      <c r="B18" s="16">
        <v>4009</v>
      </c>
      <c r="C18" s="16" t="s">
        <v>937</v>
      </c>
      <c r="D18" s="17">
        <v>1138</v>
      </c>
      <c r="E18" s="17">
        <v>1103</v>
      </c>
      <c r="F18" s="17">
        <v>1007</v>
      </c>
      <c r="G18" s="17">
        <v>850</v>
      </c>
      <c r="H18" s="17">
        <v>157</v>
      </c>
      <c r="I18" s="17">
        <v>96</v>
      </c>
      <c r="J18" s="17">
        <v>35</v>
      </c>
      <c r="K18" s="17">
        <v>255</v>
      </c>
      <c r="L18" s="17">
        <v>330</v>
      </c>
      <c r="M18" s="17">
        <v>294</v>
      </c>
      <c r="N18" s="17">
        <v>259</v>
      </c>
    </row>
    <row r="19" spans="2:14" x14ac:dyDescent="0.2">
      <c r="B19" s="16">
        <v>4010</v>
      </c>
      <c r="C19" s="16" t="s">
        <v>938</v>
      </c>
      <c r="D19" s="17">
        <v>1555</v>
      </c>
      <c r="E19" s="17">
        <v>1498</v>
      </c>
      <c r="F19" s="17">
        <v>1390</v>
      </c>
      <c r="G19" s="17">
        <v>1061</v>
      </c>
      <c r="H19" s="17">
        <v>329</v>
      </c>
      <c r="I19" s="17">
        <v>108</v>
      </c>
      <c r="J19" s="17">
        <v>57</v>
      </c>
      <c r="K19" s="17">
        <v>321</v>
      </c>
      <c r="L19" s="17">
        <v>591</v>
      </c>
      <c r="M19" s="17">
        <v>352</v>
      </c>
      <c r="N19" s="17">
        <v>291</v>
      </c>
    </row>
    <row r="20" spans="2:14" x14ac:dyDescent="0.2">
      <c r="B20" s="16">
        <v>4012</v>
      </c>
      <c r="C20" s="16" t="s">
        <v>939</v>
      </c>
      <c r="D20" s="17">
        <v>1835</v>
      </c>
      <c r="E20" s="17">
        <v>1798</v>
      </c>
      <c r="F20" s="17">
        <v>1739</v>
      </c>
      <c r="G20" s="17">
        <v>1254</v>
      </c>
      <c r="H20" s="17">
        <v>485</v>
      </c>
      <c r="I20" s="17">
        <v>59</v>
      </c>
      <c r="J20" s="17">
        <v>37</v>
      </c>
      <c r="K20" s="17">
        <v>286</v>
      </c>
      <c r="L20" s="17">
        <v>764</v>
      </c>
      <c r="M20" s="17">
        <v>458</v>
      </c>
      <c r="N20" s="17">
        <v>327</v>
      </c>
    </row>
    <row r="21" spans="2:14" x14ac:dyDescent="0.2">
      <c r="B21" s="16">
        <v>4013</v>
      </c>
      <c r="C21" s="16" t="s">
        <v>940</v>
      </c>
      <c r="D21" s="17">
        <v>939</v>
      </c>
      <c r="E21" s="17">
        <v>918</v>
      </c>
      <c r="F21" s="17">
        <v>883</v>
      </c>
      <c r="G21" s="17">
        <v>698</v>
      </c>
      <c r="H21" s="17">
        <v>185</v>
      </c>
      <c r="I21" s="17">
        <v>35</v>
      </c>
      <c r="J21" s="17">
        <v>21</v>
      </c>
      <c r="K21" s="17">
        <v>126</v>
      </c>
      <c r="L21" s="17">
        <v>427</v>
      </c>
      <c r="M21" s="17">
        <v>179</v>
      </c>
      <c r="N21" s="17">
        <v>207</v>
      </c>
    </row>
    <row r="22" spans="2:14" x14ac:dyDescent="0.2">
      <c r="B22" s="32">
        <v>4059</v>
      </c>
      <c r="C22" s="32" t="s">
        <v>941</v>
      </c>
      <c r="D22" s="36">
        <v>27139</v>
      </c>
      <c r="E22" s="36">
        <v>26204</v>
      </c>
      <c r="F22" s="36">
        <v>24158</v>
      </c>
      <c r="G22" s="36">
        <v>17091</v>
      </c>
      <c r="H22" s="36">
        <v>7067</v>
      </c>
      <c r="I22" s="36">
        <v>2046</v>
      </c>
      <c r="J22" s="36">
        <v>935</v>
      </c>
      <c r="K22" s="36">
        <v>4866</v>
      </c>
      <c r="L22" s="36">
        <v>9506</v>
      </c>
      <c r="M22" s="36">
        <v>7381</v>
      </c>
      <c r="N22" s="36">
        <v>5386</v>
      </c>
    </row>
    <row r="23" spans="2:14" x14ac:dyDescent="0.2">
      <c r="B23" s="16">
        <v>4021</v>
      </c>
      <c r="C23" s="16" t="s">
        <v>278</v>
      </c>
      <c r="D23" s="17">
        <v>3200</v>
      </c>
      <c r="E23" s="17">
        <v>2983</v>
      </c>
      <c r="F23" s="17">
        <v>2572</v>
      </c>
      <c r="G23" s="17">
        <v>1651</v>
      </c>
      <c r="H23" s="17">
        <v>921</v>
      </c>
      <c r="I23" s="17">
        <v>411</v>
      </c>
      <c r="J23" s="17">
        <v>217</v>
      </c>
      <c r="K23" s="17">
        <v>940</v>
      </c>
      <c r="L23" s="17">
        <v>979</v>
      </c>
      <c r="M23" s="17">
        <v>855</v>
      </c>
      <c r="N23" s="17">
        <v>426</v>
      </c>
    </row>
    <row r="24" spans="2:14" x14ac:dyDescent="0.2">
      <c r="B24" s="16">
        <v>4022</v>
      </c>
      <c r="C24" s="16" t="s">
        <v>942</v>
      </c>
      <c r="D24" s="17">
        <v>492</v>
      </c>
      <c r="E24" s="17">
        <v>486</v>
      </c>
      <c r="F24" s="17">
        <v>443</v>
      </c>
      <c r="G24" s="17">
        <v>360</v>
      </c>
      <c r="H24" s="17">
        <v>83</v>
      </c>
      <c r="I24" s="17">
        <v>43</v>
      </c>
      <c r="J24" s="17">
        <v>6</v>
      </c>
      <c r="K24" s="17">
        <v>43</v>
      </c>
      <c r="L24" s="17">
        <v>173</v>
      </c>
      <c r="M24" s="17">
        <v>174</v>
      </c>
      <c r="N24" s="17">
        <v>102</v>
      </c>
    </row>
    <row r="25" spans="2:14" x14ac:dyDescent="0.2">
      <c r="B25" s="16">
        <v>4023</v>
      </c>
      <c r="C25" s="16" t="s">
        <v>943</v>
      </c>
      <c r="D25" s="17">
        <v>850</v>
      </c>
      <c r="E25" s="17">
        <v>825</v>
      </c>
      <c r="F25" s="17">
        <v>766</v>
      </c>
      <c r="G25" s="17">
        <v>634</v>
      </c>
      <c r="H25" s="17">
        <v>132</v>
      </c>
      <c r="I25" s="17">
        <v>59</v>
      </c>
      <c r="J25" s="17">
        <v>25</v>
      </c>
      <c r="K25" s="17">
        <v>69</v>
      </c>
      <c r="L25" s="17">
        <v>384</v>
      </c>
      <c r="M25" s="17">
        <v>245</v>
      </c>
      <c r="N25" s="17">
        <v>152</v>
      </c>
    </row>
    <row r="26" spans="2:14" x14ac:dyDescent="0.2">
      <c r="B26" s="16">
        <v>4024</v>
      </c>
      <c r="C26" s="16" t="s">
        <v>944</v>
      </c>
      <c r="D26" s="17">
        <v>773</v>
      </c>
      <c r="E26" s="17">
        <v>747</v>
      </c>
      <c r="F26" s="17">
        <v>683</v>
      </c>
      <c r="G26" s="17">
        <v>516</v>
      </c>
      <c r="H26" s="17">
        <v>167</v>
      </c>
      <c r="I26" s="17">
        <v>64</v>
      </c>
      <c r="J26" s="17">
        <v>26</v>
      </c>
      <c r="K26" s="17">
        <v>137</v>
      </c>
      <c r="L26" s="17">
        <v>186</v>
      </c>
      <c r="M26" s="17">
        <v>278</v>
      </c>
      <c r="N26" s="17">
        <v>172</v>
      </c>
    </row>
    <row r="27" spans="2:14" x14ac:dyDescent="0.2">
      <c r="B27" s="16">
        <v>4049</v>
      </c>
      <c r="C27" s="16" t="s">
        <v>945</v>
      </c>
      <c r="D27" s="17">
        <v>1115</v>
      </c>
      <c r="E27" s="17">
        <v>1092</v>
      </c>
      <c r="F27" s="17">
        <v>998</v>
      </c>
      <c r="G27" s="17">
        <v>754</v>
      </c>
      <c r="H27" s="17">
        <v>244</v>
      </c>
      <c r="I27" s="17">
        <v>94</v>
      </c>
      <c r="J27" s="17">
        <v>23</v>
      </c>
      <c r="K27" s="17">
        <v>132</v>
      </c>
      <c r="L27" s="17">
        <v>435</v>
      </c>
      <c r="M27" s="17">
        <v>267</v>
      </c>
      <c r="N27" s="17">
        <v>281</v>
      </c>
    </row>
    <row r="28" spans="2:14" x14ac:dyDescent="0.2">
      <c r="B28" s="16">
        <v>4026</v>
      </c>
      <c r="C28" s="16" t="s">
        <v>946</v>
      </c>
      <c r="D28" s="17">
        <v>774</v>
      </c>
      <c r="E28" s="17">
        <v>752</v>
      </c>
      <c r="F28" s="17">
        <v>707</v>
      </c>
      <c r="G28" s="17">
        <v>485</v>
      </c>
      <c r="H28" s="17">
        <v>222</v>
      </c>
      <c r="I28" s="17">
        <v>45</v>
      </c>
      <c r="J28" s="17">
        <v>22</v>
      </c>
      <c r="K28" s="17">
        <v>254</v>
      </c>
      <c r="L28" s="17">
        <v>233</v>
      </c>
      <c r="M28" s="17">
        <v>177</v>
      </c>
      <c r="N28" s="17">
        <v>110</v>
      </c>
    </row>
    <row r="29" spans="2:14" x14ac:dyDescent="0.2">
      <c r="B29" s="16">
        <v>4027</v>
      </c>
      <c r="C29" s="16" t="s">
        <v>947</v>
      </c>
      <c r="D29" s="17">
        <v>1047</v>
      </c>
      <c r="E29" s="17">
        <v>1029</v>
      </c>
      <c r="F29" s="17">
        <v>959</v>
      </c>
      <c r="G29" s="17">
        <v>654</v>
      </c>
      <c r="H29" s="17">
        <v>305</v>
      </c>
      <c r="I29" s="17">
        <v>70</v>
      </c>
      <c r="J29" s="17">
        <v>18</v>
      </c>
      <c r="K29" s="17">
        <v>108</v>
      </c>
      <c r="L29" s="17">
        <v>385</v>
      </c>
      <c r="M29" s="17">
        <v>382</v>
      </c>
      <c r="N29" s="17">
        <v>172</v>
      </c>
    </row>
    <row r="30" spans="2:14" x14ac:dyDescent="0.2">
      <c r="B30" s="16">
        <v>4028</v>
      </c>
      <c r="C30" s="16" t="s">
        <v>948</v>
      </c>
      <c r="D30" s="17">
        <v>319</v>
      </c>
      <c r="E30" s="17">
        <v>314</v>
      </c>
      <c r="F30" s="17">
        <v>286</v>
      </c>
      <c r="G30" s="17">
        <v>230</v>
      </c>
      <c r="H30" s="17">
        <v>56</v>
      </c>
      <c r="I30" s="17">
        <v>28</v>
      </c>
      <c r="J30" s="17">
        <v>5</v>
      </c>
      <c r="K30" s="17">
        <v>48</v>
      </c>
      <c r="L30" s="17">
        <v>73</v>
      </c>
      <c r="M30" s="17">
        <v>100</v>
      </c>
      <c r="N30" s="17">
        <v>98</v>
      </c>
    </row>
    <row r="31" spans="2:14" x14ac:dyDescent="0.2">
      <c r="B31" s="16">
        <v>4029</v>
      </c>
      <c r="C31" s="16" t="s">
        <v>949</v>
      </c>
      <c r="D31" s="17">
        <v>1177</v>
      </c>
      <c r="E31" s="17">
        <v>1138</v>
      </c>
      <c r="F31" s="17">
        <v>1055</v>
      </c>
      <c r="G31" s="17">
        <v>766</v>
      </c>
      <c r="H31" s="17">
        <v>289</v>
      </c>
      <c r="I31" s="17">
        <v>83</v>
      </c>
      <c r="J31" s="17">
        <v>39</v>
      </c>
      <c r="K31" s="17">
        <v>206</v>
      </c>
      <c r="L31" s="17">
        <v>417</v>
      </c>
      <c r="M31" s="17">
        <v>288</v>
      </c>
      <c r="N31" s="17">
        <v>266</v>
      </c>
    </row>
    <row r="32" spans="2:14" x14ac:dyDescent="0.2">
      <c r="B32" s="16">
        <v>4030</v>
      </c>
      <c r="C32" s="16" t="s">
        <v>950</v>
      </c>
      <c r="D32" s="17">
        <v>472</v>
      </c>
      <c r="E32" s="17">
        <v>462</v>
      </c>
      <c r="F32" s="17">
        <v>433</v>
      </c>
      <c r="G32" s="17">
        <v>334</v>
      </c>
      <c r="H32" s="17">
        <v>99</v>
      </c>
      <c r="I32" s="17">
        <v>29</v>
      </c>
      <c r="J32" s="17">
        <v>10</v>
      </c>
      <c r="K32" s="17">
        <v>70</v>
      </c>
      <c r="L32" s="17">
        <v>151</v>
      </c>
      <c r="M32" s="17">
        <v>89</v>
      </c>
      <c r="N32" s="17">
        <v>162</v>
      </c>
    </row>
    <row r="33" spans="2:14" x14ac:dyDescent="0.2">
      <c r="B33" s="16">
        <v>4031</v>
      </c>
      <c r="C33" s="16" t="s">
        <v>951</v>
      </c>
      <c r="D33" s="17">
        <v>492</v>
      </c>
      <c r="E33" s="17">
        <v>479</v>
      </c>
      <c r="F33" s="17">
        <v>440</v>
      </c>
      <c r="G33" s="17">
        <v>358</v>
      </c>
      <c r="H33" s="17">
        <v>82</v>
      </c>
      <c r="I33" s="17">
        <v>39</v>
      </c>
      <c r="J33" s="17">
        <v>13</v>
      </c>
      <c r="K33" s="17">
        <v>74</v>
      </c>
      <c r="L33" s="17">
        <v>153</v>
      </c>
      <c r="M33" s="17">
        <v>159</v>
      </c>
      <c r="N33" s="17">
        <v>106</v>
      </c>
    </row>
    <row r="34" spans="2:14" x14ac:dyDescent="0.2">
      <c r="B34" s="16">
        <v>4032</v>
      </c>
      <c r="C34" s="16" t="s">
        <v>952</v>
      </c>
      <c r="D34" s="17">
        <v>565</v>
      </c>
      <c r="E34" s="17">
        <v>547</v>
      </c>
      <c r="F34" s="17">
        <v>544</v>
      </c>
      <c r="G34" s="17">
        <v>450</v>
      </c>
      <c r="H34" s="17">
        <v>94</v>
      </c>
      <c r="I34" s="17">
        <v>3</v>
      </c>
      <c r="J34" s="17">
        <v>18</v>
      </c>
      <c r="K34" s="17">
        <v>63</v>
      </c>
      <c r="L34" s="17">
        <v>146</v>
      </c>
      <c r="M34" s="17">
        <v>179</v>
      </c>
      <c r="N34" s="17">
        <v>177</v>
      </c>
    </row>
    <row r="35" spans="2:14" x14ac:dyDescent="0.2">
      <c r="B35" s="16">
        <v>4033</v>
      </c>
      <c r="C35" s="16" t="s">
        <v>953</v>
      </c>
      <c r="D35" s="17">
        <v>1026</v>
      </c>
      <c r="E35" s="17">
        <v>976</v>
      </c>
      <c r="F35" s="17">
        <v>870</v>
      </c>
      <c r="G35" s="17">
        <v>617</v>
      </c>
      <c r="H35" s="17">
        <v>253</v>
      </c>
      <c r="I35" s="17">
        <v>106</v>
      </c>
      <c r="J35" s="17">
        <v>50</v>
      </c>
      <c r="K35" s="17">
        <v>201</v>
      </c>
      <c r="L35" s="17">
        <v>268</v>
      </c>
      <c r="M35" s="17">
        <v>320</v>
      </c>
      <c r="N35" s="17">
        <v>237</v>
      </c>
    </row>
    <row r="36" spans="2:14" x14ac:dyDescent="0.2">
      <c r="B36" s="16">
        <v>4034</v>
      </c>
      <c r="C36" s="16" t="s">
        <v>954</v>
      </c>
      <c r="D36" s="17">
        <v>894</v>
      </c>
      <c r="E36" s="17">
        <v>862</v>
      </c>
      <c r="F36" s="17">
        <v>786</v>
      </c>
      <c r="G36" s="17">
        <v>429</v>
      </c>
      <c r="H36" s="17">
        <v>357</v>
      </c>
      <c r="I36" s="17">
        <v>76</v>
      </c>
      <c r="J36" s="17">
        <v>32</v>
      </c>
      <c r="K36" s="17">
        <v>110</v>
      </c>
      <c r="L36" s="17">
        <v>466</v>
      </c>
      <c r="M36" s="17">
        <v>174</v>
      </c>
      <c r="N36" s="17">
        <v>144</v>
      </c>
    </row>
    <row r="37" spans="2:14" x14ac:dyDescent="0.2">
      <c r="B37" s="16">
        <v>4035</v>
      </c>
      <c r="C37" s="16" t="s">
        <v>955</v>
      </c>
      <c r="D37" s="17">
        <v>790</v>
      </c>
      <c r="E37" s="17">
        <v>777</v>
      </c>
      <c r="F37" s="17">
        <v>721</v>
      </c>
      <c r="G37" s="17">
        <v>511</v>
      </c>
      <c r="H37" s="17">
        <v>210</v>
      </c>
      <c r="I37" s="17">
        <v>56</v>
      </c>
      <c r="J37" s="17">
        <v>13</v>
      </c>
      <c r="K37" s="17">
        <v>95</v>
      </c>
      <c r="L37" s="17">
        <v>323</v>
      </c>
      <c r="M37" s="17">
        <v>156</v>
      </c>
      <c r="N37" s="17">
        <v>216</v>
      </c>
    </row>
    <row r="38" spans="2:14" x14ac:dyDescent="0.2">
      <c r="B38" s="16">
        <v>4037</v>
      </c>
      <c r="C38" s="16" t="s">
        <v>956</v>
      </c>
      <c r="D38" s="17">
        <v>929</v>
      </c>
      <c r="E38" s="17">
        <v>914</v>
      </c>
      <c r="F38" s="17">
        <v>871</v>
      </c>
      <c r="G38" s="17">
        <v>659</v>
      </c>
      <c r="H38" s="17">
        <v>212</v>
      </c>
      <c r="I38" s="17">
        <v>43</v>
      </c>
      <c r="J38" s="17">
        <v>15</v>
      </c>
      <c r="K38" s="17">
        <v>74</v>
      </c>
      <c r="L38" s="17">
        <v>401</v>
      </c>
      <c r="M38" s="17">
        <v>273</v>
      </c>
      <c r="N38" s="17">
        <v>181</v>
      </c>
    </row>
    <row r="39" spans="2:14" x14ac:dyDescent="0.2">
      <c r="B39" s="16">
        <v>4038</v>
      </c>
      <c r="C39" s="16" t="s">
        <v>957</v>
      </c>
      <c r="D39" s="17">
        <v>1563</v>
      </c>
      <c r="E39" s="17">
        <v>1523</v>
      </c>
      <c r="F39" s="17">
        <v>1425</v>
      </c>
      <c r="G39" s="17">
        <v>990</v>
      </c>
      <c r="H39" s="17">
        <v>435</v>
      </c>
      <c r="I39" s="17">
        <v>98</v>
      </c>
      <c r="J39" s="17">
        <v>40</v>
      </c>
      <c r="K39" s="17">
        <v>231</v>
      </c>
      <c r="L39" s="17">
        <v>735</v>
      </c>
      <c r="M39" s="17">
        <v>338</v>
      </c>
      <c r="N39" s="17">
        <v>259</v>
      </c>
    </row>
    <row r="40" spans="2:14" x14ac:dyDescent="0.2">
      <c r="B40" s="16">
        <v>4039</v>
      </c>
      <c r="C40" s="16" t="s">
        <v>958</v>
      </c>
      <c r="D40" s="17">
        <v>607</v>
      </c>
      <c r="E40" s="17">
        <v>594</v>
      </c>
      <c r="F40" s="17">
        <v>563</v>
      </c>
      <c r="G40" s="17">
        <v>475</v>
      </c>
      <c r="H40" s="17">
        <v>88</v>
      </c>
      <c r="I40" s="17">
        <v>31</v>
      </c>
      <c r="J40" s="17">
        <v>13</v>
      </c>
      <c r="K40" s="17">
        <v>60</v>
      </c>
      <c r="L40" s="17">
        <v>119</v>
      </c>
      <c r="M40" s="17">
        <v>308</v>
      </c>
      <c r="N40" s="17">
        <v>120</v>
      </c>
    </row>
    <row r="41" spans="2:14" x14ac:dyDescent="0.2">
      <c r="B41" s="16">
        <v>4040</v>
      </c>
      <c r="C41" s="16" t="s">
        <v>959</v>
      </c>
      <c r="D41" s="17">
        <v>999</v>
      </c>
      <c r="E41" s="17">
        <v>959</v>
      </c>
      <c r="F41" s="17">
        <v>886</v>
      </c>
      <c r="G41" s="17">
        <v>496</v>
      </c>
      <c r="H41" s="17">
        <v>390</v>
      </c>
      <c r="I41" s="17">
        <v>73</v>
      </c>
      <c r="J41" s="17">
        <v>40</v>
      </c>
      <c r="K41" s="17">
        <v>83</v>
      </c>
      <c r="L41" s="17">
        <v>304</v>
      </c>
      <c r="M41" s="17">
        <v>373</v>
      </c>
      <c r="N41" s="17">
        <v>239</v>
      </c>
    </row>
    <row r="42" spans="2:14" x14ac:dyDescent="0.2">
      <c r="B42" s="16">
        <v>4041</v>
      </c>
      <c r="C42" s="16" t="s">
        <v>960</v>
      </c>
      <c r="D42" s="17">
        <v>550</v>
      </c>
      <c r="E42" s="17">
        <v>534</v>
      </c>
      <c r="F42" s="17">
        <v>484</v>
      </c>
      <c r="G42" s="17">
        <v>376</v>
      </c>
      <c r="H42" s="17">
        <v>108</v>
      </c>
      <c r="I42" s="17">
        <v>50</v>
      </c>
      <c r="J42" s="17">
        <v>16</v>
      </c>
      <c r="K42" s="17">
        <v>67</v>
      </c>
      <c r="L42" s="17">
        <v>169</v>
      </c>
      <c r="M42" s="17">
        <v>159</v>
      </c>
      <c r="N42" s="17">
        <v>155</v>
      </c>
    </row>
    <row r="43" spans="2:14" x14ac:dyDescent="0.2">
      <c r="B43" s="16">
        <v>4042</v>
      </c>
      <c r="C43" s="16" t="s">
        <v>961</v>
      </c>
      <c r="D43" s="17">
        <v>497</v>
      </c>
      <c r="E43" s="17">
        <v>475</v>
      </c>
      <c r="F43" s="17">
        <v>453</v>
      </c>
      <c r="G43" s="17">
        <v>285</v>
      </c>
      <c r="H43" s="17">
        <v>168</v>
      </c>
      <c r="I43" s="17">
        <v>22</v>
      </c>
      <c r="J43" s="17">
        <v>22</v>
      </c>
      <c r="K43" s="17">
        <v>172</v>
      </c>
      <c r="L43" s="17">
        <v>162</v>
      </c>
      <c r="M43" s="17">
        <v>59</v>
      </c>
      <c r="N43" s="17">
        <v>104</v>
      </c>
    </row>
    <row r="44" spans="2:14" x14ac:dyDescent="0.2">
      <c r="B44" s="16">
        <v>4044</v>
      </c>
      <c r="C44" s="16" t="s">
        <v>962</v>
      </c>
      <c r="D44" s="17">
        <v>1524</v>
      </c>
      <c r="E44" s="17">
        <v>1484</v>
      </c>
      <c r="F44" s="17">
        <v>1419</v>
      </c>
      <c r="G44" s="17">
        <v>1084</v>
      </c>
      <c r="H44" s="17">
        <v>335</v>
      </c>
      <c r="I44" s="17">
        <v>65</v>
      </c>
      <c r="J44" s="17">
        <v>40</v>
      </c>
      <c r="K44" s="17">
        <v>214</v>
      </c>
      <c r="L44" s="17">
        <v>584</v>
      </c>
      <c r="M44" s="17">
        <v>447</v>
      </c>
      <c r="N44" s="17">
        <v>279</v>
      </c>
    </row>
    <row r="45" spans="2:14" x14ac:dyDescent="0.2">
      <c r="B45" s="16">
        <v>4045</v>
      </c>
      <c r="C45" s="16" t="s">
        <v>963</v>
      </c>
      <c r="D45" s="17">
        <v>3366</v>
      </c>
      <c r="E45" s="17">
        <v>3244</v>
      </c>
      <c r="F45" s="17">
        <v>2962</v>
      </c>
      <c r="G45" s="17">
        <v>1827</v>
      </c>
      <c r="H45" s="17">
        <v>1135</v>
      </c>
      <c r="I45" s="17">
        <v>282</v>
      </c>
      <c r="J45" s="17">
        <v>122</v>
      </c>
      <c r="K45" s="17">
        <v>980</v>
      </c>
      <c r="L45" s="17">
        <v>1290</v>
      </c>
      <c r="M45" s="17">
        <v>607</v>
      </c>
      <c r="N45" s="17">
        <v>489</v>
      </c>
    </row>
    <row r="46" spans="2:14" x14ac:dyDescent="0.2">
      <c r="B46" s="16">
        <v>4046</v>
      </c>
      <c r="C46" s="16" t="s">
        <v>964</v>
      </c>
      <c r="D46" s="17">
        <v>473</v>
      </c>
      <c r="E46" s="17">
        <v>457</v>
      </c>
      <c r="F46" s="17">
        <v>446</v>
      </c>
      <c r="G46" s="17">
        <v>353</v>
      </c>
      <c r="H46" s="17">
        <v>93</v>
      </c>
      <c r="I46" s="17">
        <v>11</v>
      </c>
      <c r="J46" s="17">
        <v>16</v>
      </c>
      <c r="K46" s="17">
        <v>103</v>
      </c>
      <c r="L46" s="17">
        <v>99</v>
      </c>
      <c r="M46" s="17">
        <v>148</v>
      </c>
      <c r="N46" s="17">
        <v>123</v>
      </c>
    </row>
    <row r="47" spans="2:14" x14ac:dyDescent="0.2">
      <c r="B47" s="16">
        <v>4047</v>
      </c>
      <c r="C47" s="16" t="s">
        <v>965</v>
      </c>
      <c r="D47" s="17">
        <v>1125</v>
      </c>
      <c r="E47" s="17">
        <v>1085</v>
      </c>
      <c r="F47" s="17">
        <v>1026</v>
      </c>
      <c r="G47" s="17">
        <v>763</v>
      </c>
      <c r="H47" s="17">
        <v>263</v>
      </c>
      <c r="I47" s="17">
        <v>59</v>
      </c>
      <c r="J47" s="17">
        <v>40</v>
      </c>
      <c r="K47" s="17">
        <v>152</v>
      </c>
      <c r="L47" s="17">
        <v>403</v>
      </c>
      <c r="M47" s="17">
        <v>334</v>
      </c>
      <c r="N47" s="17">
        <v>236</v>
      </c>
    </row>
    <row r="48" spans="2:14" x14ac:dyDescent="0.2">
      <c r="B48" s="16">
        <v>4048</v>
      </c>
      <c r="C48" s="16" t="s">
        <v>966</v>
      </c>
      <c r="D48" s="17">
        <v>1520</v>
      </c>
      <c r="E48" s="17">
        <v>1466</v>
      </c>
      <c r="F48" s="17">
        <v>1360</v>
      </c>
      <c r="G48" s="17">
        <v>1034</v>
      </c>
      <c r="H48" s="17">
        <v>326</v>
      </c>
      <c r="I48" s="17">
        <v>106</v>
      </c>
      <c r="J48" s="17">
        <v>54</v>
      </c>
      <c r="K48" s="17">
        <v>180</v>
      </c>
      <c r="L48" s="17">
        <v>468</v>
      </c>
      <c r="M48" s="17">
        <v>492</v>
      </c>
      <c r="N48" s="17">
        <v>380</v>
      </c>
    </row>
    <row r="49" spans="2:14" x14ac:dyDescent="0.2">
      <c r="B49" s="32">
        <v>4089</v>
      </c>
      <c r="C49" s="32" t="s">
        <v>967</v>
      </c>
      <c r="D49" s="36">
        <v>17572</v>
      </c>
      <c r="E49" s="36">
        <v>16978</v>
      </c>
      <c r="F49" s="36">
        <v>15635</v>
      </c>
      <c r="G49" s="36">
        <v>11855</v>
      </c>
      <c r="H49" s="36">
        <v>3780</v>
      </c>
      <c r="I49" s="36">
        <v>1343</v>
      </c>
      <c r="J49" s="36">
        <v>594</v>
      </c>
      <c r="K49" s="36">
        <v>2843</v>
      </c>
      <c r="L49" s="36">
        <v>5046</v>
      </c>
      <c r="M49" s="36">
        <v>5591</v>
      </c>
      <c r="N49" s="36">
        <v>4092</v>
      </c>
    </row>
    <row r="50" spans="2:14" x14ac:dyDescent="0.2">
      <c r="B50" s="16">
        <v>4061</v>
      </c>
      <c r="C50" s="16" t="s">
        <v>968</v>
      </c>
      <c r="D50" s="17">
        <v>504</v>
      </c>
      <c r="E50" s="17">
        <v>493</v>
      </c>
      <c r="F50" s="17">
        <v>463</v>
      </c>
      <c r="G50" s="17">
        <v>384</v>
      </c>
      <c r="H50" s="17">
        <v>79</v>
      </c>
      <c r="I50" s="17">
        <v>30</v>
      </c>
      <c r="J50" s="17">
        <v>11</v>
      </c>
      <c r="K50" s="17">
        <v>35</v>
      </c>
      <c r="L50" s="17">
        <v>121</v>
      </c>
      <c r="M50" s="17">
        <v>234</v>
      </c>
      <c r="N50" s="17">
        <v>114</v>
      </c>
    </row>
    <row r="51" spans="2:14" x14ac:dyDescent="0.2">
      <c r="B51" s="16">
        <v>4062</v>
      </c>
      <c r="C51" s="16" t="s">
        <v>969</v>
      </c>
      <c r="D51" s="17">
        <v>940</v>
      </c>
      <c r="E51" s="17">
        <v>911</v>
      </c>
      <c r="F51" s="17">
        <v>839</v>
      </c>
      <c r="G51" s="17">
        <v>594</v>
      </c>
      <c r="H51" s="17">
        <v>245</v>
      </c>
      <c r="I51" s="17">
        <v>72</v>
      </c>
      <c r="J51" s="17">
        <v>29</v>
      </c>
      <c r="K51" s="17">
        <v>86</v>
      </c>
      <c r="L51" s="17">
        <v>292</v>
      </c>
      <c r="M51" s="17">
        <v>421</v>
      </c>
      <c r="N51" s="17">
        <v>141</v>
      </c>
    </row>
    <row r="52" spans="2:14" x14ac:dyDescent="0.2">
      <c r="B52" s="16">
        <v>4063</v>
      </c>
      <c r="C52" s="16" t="s">
        <v>970</v>
      </c>
      <c r="D52" s="17">
        <v>1492</v>
      </c>
      <c r="E52" s="17">
        <v>1409</v>
      </c>
      <c r="F52" s="17">
        <v>1257</v>
      </c>
      <c r="G52" s="17">
        <v>799</v>
      </c>
      <c r="H52" s="17">
        <v>458</v>
      </c>
      <c r="I52" s="17">
        <v>152</v>
      </c>
      <c r="J52" s="17">
        <v>83</v>
      </c>
      <c r="K52" s="17">
        <v>347</v>
      </c>
      <c r="L52" s="17">
        <v>374</v>
      </c>
      <c r="M52" s="17">
        <v>395</v>
      </c>
      <c r="N52" s="17">
        <v>376</v>
      </c>
    </row>
    <row r="53" spans="2:14" x14ac:dyDescent="0.2">
      <c r="B53" s="16">
        <v>4064</v>
      </c>
      <c r="C53" s="16" t="s">
        <v>971</v>
      </c>
      <c r="D53" s="17">
        <v>283</v>
      </c>
      <c r="E53" s="17">
        <v>278</v>
      </c>
      <c r="F53" s="17">
        <v>254</v>
      </c>
      <c r="G53" s="17">
        <v>210</v>
      </c>
      <c r="H53" s="17">
        <v>44</v>
      </c>
      <c r="I53" s="17">
        <v>24</v>
      </c>
      <c r="J53" s="17">
        <v>5</v>
      </c>
      <c r="K53" s="17">
        <v>40</v>
      </c>
      <c r="L53" s="17">
        <v>69</v>
      </c>
      <c r="M53" s="17">
        <v>66</v>
      </c>
      <c r="N53" s="17">
        <v>108</v>
      </c>
    </row>
    <row r="54" spans="2:14" x14ac:dyDescent="0.2">
      <c r="B54" s="16">
        <v>4065</v>
      </c>
      <c r="C54" s="16" t="s">
        <v>972</v>
      </c>
      <c r="D54" s="17">
        <v>760</v>
      </c>
      <c r="E54" s="17">
        <v>730</v>
      </c>
      <c r="F54" s="17">
        <v>684</v>
      </c>
      <c r="G54" s="17">
        <v>491</v>
      </c>
      <c r="H54" s="17">
        <v>193</v>
      </c>
      <c r="I54" s="17">
        <v>46</v>
      </c>
      <c r="J54" s="17">
        <v>30</v>
      </c>
      <c r="K54" s="17">
        <v>167</v>
      </c>
      <c r="L54" s="17">
        <v>237</v>
      </c>
      <c r="M54" s="17">
        <v>191</v>
      </c>
      <c r="N54" s="17">
        <v>165</v>
      </c>
    </row>
    <row r="55" spans="2:14" x14ac:dyDescent="0.2">
      <c r="B55" s="16">
        <v>4066</v>
      </c>
      <c r="C55" s="16" t="s">
        <v>973</v>
      </c>
      <c r="D55" s="17">
        <v>269</v>
      </c>
      <c r="E55" s="17">
        <v>260</v>
      </c>
      <c r="F55" s="17">
        <v>242</v>
      </c>
      <c r="G55" s="17">
        <v>198</v>
      </c>
      <c r="H55" s="17">
        <v>44</v>
      </c>
      <c r="I55" s="17">
        <v>18</v>
      </c>
      <c r="J55" s="17">
        <v>9</v>
      </c>
      <c r="K55" s="17">
        <v>28</v>
      </c>
      <c r="L55" s="17">
        <v>62</v>
      </c>
      <c r="M55" s="17">
        <v>101</v>
      </c>
      <c r="N55" s="17">
        <v>78</v>
      </c>
    </row>
    <row r="56" spans="2:14" x14ac:dyDescent="0.2">
      <c r="B56" s="16">
        <v>4067</v>
      </c>
      <c r="C56" s="16" t="s">
        <v>974</v>
      </c>
      <c r="D56" s="17">
        <v>433</v>
      </c>
      <c r="E56" s="17">
        <v>419</v>
      </c>
      <c r="F56" s="17">
        <v>391</v>
      </c>
      <c r="G56" s="17">
        <v>326</v>
      </c>
      <c r="H56" s="17">
        <v>65</v>
      </c>
      <c r="I56" s="17">
        <v>28</v>
      </c>
      <c r="J56" s="17">
        <v>14</v>
      </c>
      <c r="K56" s="17">
        <v>40</v>
      </c>
      <c r="L56" s="17">
        <v>105</v>
      </c>
      <c r="M56" s="17">
        <v>184</v>
      </c>
      <c r="N56" s="17">
        <v>104</v>
      </c>
    </row>
    <row r="57" spans="2:14" x14ac:dyDescent="0.2">
      <c r="B57" s="16">
        <v>4068</v>
      </c>
      <c r="C57" s="16" t="s">
        <v>975</v>
      </c>
      <c r="D57" s="17">
        <v>771</v>
      </c>
      <c r="E57" s="17">
        <v>757</v>
      </c>
      <c r="F57" s="17">
        <v>678</v>
      </c>
      <c r="G57" s="17">
        <v>563</v>
      </c>
      <c r="H57" s="17">
        <v>115</v>
      </c>
      <c r="I57" s="17">
        <v>79</v>
      </c>
      <c r="J57" s="17">
        <v>14</v>
      </c>
      <c r="K57" s="17">
        <v>190</v>
      </c>
      <c r="L57" s="17">
        <v>178</v>
      </c>
      <c r="M57" s="17">
        <v>178</v>
      </c>
      <c r="N57" s="17">
        <v>225</v>
      </c>
    </row>
    <row r="58" spans="2:14" x14ac:dyDescent="0.2">
      <c r="B58" s="16">
        <v>4084</v>
      </c>
      <c r="C58" s="16" t="s">
        <v>976</v>
      </c>
      <c r="D58" s="17">
        <v>156</v>
      </c>
      <c r="E58" s="17">
        <v>153</v>
      </c>
      <c r="F58" s="17">
        <v>143</v>
      </c>
      <c r="G58" s="17">
        <v>100</v>
      </c>
      <c r="H58" s="17">
        <v>43</v>
      </c>
      <c r="I58" s="17">
        <v>10</v>
      </c>
      <c r="J58" s="17">
        <v>3</v>
      </c>
      <c r="K58" s="17">
        <v>22</v>
      </c>
      <c r="L58" s="17">
        <v>14</v>
      </c>
      <c r="M58" s="17">
        <v>66</v>
      </c>
      <c r="N58" s="17">
        <v>54</v>
      </c>
    </row>
    <row r="59" spans="2:14" x14ac:dyDescent="0.2">
      <c r="B59" s="16">
        <v>4071</v>
      </c>
      <c r="C59" s="16" t="s">
        <v>977</v>
      </c>
      <c r="D59" s="17">
        <v>603</v>
      </c>
      <c r="E59" s="17">
        <v>552</v>
      </c>
      <c r="F59" s="17">
        <v>504</v>
      </c>
      <c r="G59" s="17">
        <v>411</v>
      </c>
      <c r="H59" s="17">
        <v>93</v>
      </c>
      <c r="I59" s="17">
        <v>48</v>
      </c>
      <c r="J59" s="17">
        <v>51</v>
      </c>
      <c r="K59" s="17">
        <v>95</v>
      </c>
      <c r="L59" s="17">
        <v>80</v>
      </c>
      <c r="M59" s="17">
        <v>244</v>
      </c>
      <c r="N59" s="17">
        <v>184</v>
      </c>
    </row>
    <row r="60" spans="2:14" x14ac:dyDescent="0.2">
      <c r="B60" s="16">
        <v>4072</v>
      </c>
      <c r="C60" s="16" t="s">
        <v>978</v>
      </c>
      <c r="D60" s="17">
        <v>749</v>
      </c>
      <c r="E60" s="17">
        <v>729</v>
      </c>
      <c r="F60" s="17">
        <v>678</v>
      </c>
      <c r="G60" s="17">
        <v>559</v>
      </c>
      <c r="H60" s="17">
        <v>119</v>
      </c>
      <c r="I60" s="17">
        <v>51</v>
      </c>
      <c r="J60" s="17">
        <v>20</v>
      </c>
      <c r="K60" s="17">
        <v>81</v>
      </c>
      <c r="L60" s="17">
        <v>212</v>
      </c>
      <c r="M60" s="17">
        <v>275</v>
      </c>
      <c r="N60" s="17">
        <v>181</v>
      </c>
    </row>
    <row r="61" spans="2:14" x14ac:dyDescent="0.2">
      <c r="B61" s="16">
        <v>4073</v>
      </c>
      <c r="C61" s="16" t="s">
        <v>979</v>
      </c>
      <c r="D61" s="17">
        <v>525</v>
      </c>
      <c r="E61" s="17">
        <v>514</v>
      </c>
      <c r="F61" s="17">
        <v>452</v>
      </c>
      <c r="G61" s="17">
        <v>352</v>
      </c>
      <c r="H61" s="17">
        <v>100</v>
      </c>
      <c r="I61" s="17">
        <v>62</v>
      </c>
      <c r="J61" s="17">
        <v>11</v>
      </c>
      <c r="K61" s="17">
        <v>49</v>
      </c>
      <c r="L61" s="17">
        <v>127</v>
      </c>
      <c r="M61" s="17">
        <v>179</v>
      </c>
      <c r="N61" s="17">
        <v>170</v>
      </c>
    </row>
    <row r="62" spans="2:14" x14ac:dyDescent="0.2">
      <c r="B62" s="16">
        <v>4074</v>
      </c>
      <c r="C62" s="16" t="s">
        <v>980</v>
      </c>
      <c r="D62" s="17">
        <v>652</v>
      </c>
      <c r="E62" s="17">
        <v>635</v>
      </c>
      <c r="F62" s="17">
        <v>559</v>
      </c>
      <c r="G62" s="17">
        <v>411</v>
      </c>
      <c r="H62" s="17">
        <v>148</v>
      </c>
      <c r="I62" s="17">
        <v>76</v>
      </c>
      <c r="J62" s="17">
        <v>17</v>
      </c>
      <c r="K62" s="17">
        <v>56</v>
      </c>
      <c r="L62" s="17">
        <v>191</v>
      </c>
      <c r="M62" s="17">
        <v>208</v>
      </c>
      <c r="N62" s="17">
        <v>197</v>
      </c>
    </row>
    <row r="63" spans="2:14" x14ac:dyDescent="0.2">
      <c r="B63" s="16">
        <v>4075</v>
      </c>
      <c r="C63" s="16" t="s">
        <v>981</v>
      </c>
      <c r="D63" s="17">
        <v>884</v>
      </c>
      <c r="E63" s="17">
        <v>852</v>
      </c>
      <c r="F63" s="17">
        <v>793</v>
      </c>
      <c r="G63" s="17">
        <v>574</v>
      </c>
      <c r="H63" s="17">
        <v>219</v>
      </c>
      <c r="I63" s="17">
        <v>59</v>
      </c>
      <c r="J63" s="17">
        <v>32</v>
      </c>
      <c r="K63" s="17">
        <v>61</v>
      </c>
      <c r="L63" s="17">
        <v>464</v>
      </c>
      <c r="M63" s="17">
        <v>223</v>
      </c>
      <c r="N63" s="17">
        <v>136</v>
      </c>
    </row>
    <row r="64" spans="2:14" x14ac:dyDescent="0.2">
      <c r="B64" s="16">
        <v>4076</v>
      </c>
      <c r="C64" s="16" t="s">
        <v>982</v>
      </c>
      <c r="D64" s="17">
        <v>849</v>
      </c>
      <c r="E64" s="17">
        <v>817</v>
      </c>
      <c r="F64" s="17">
        <v>748</v>
      </c>
      <c r="G64" s="17">
        <v>580</v>
      </c>
      <c r="H64" s="17">
        <v>168</v>
      </c>
      <c r="I64" s="17">
        <v>69</v>
      </c>
      <c r="J64" s="17">
        <v>32</v>
      </c>
      <c r="K64" s="17">
        <v>161</v>
      </c>
      <c r="L64" s="17">
        <v>139</v>
      </c>
      <c r="M64" s="17">
        <v>276</v>
      </c>
      <c r="N64" s="17">
        <v>273</v>
      </c>
    </row>
    <row r="65" spans="2:14" x14ac:dyDescent="0.2">
      <c r="B65" s="16">
        <v>4077</v>
      </c>
      <c r="C65" s="16" t="s">
        <v>983</v>
      </c>
      <c r="D65" s="17">
        <v>430</v>
      </c>
      <c r="E65" s="17">
        <v>419</v>
      </c>
      <c r="F65" s="17">
        <v>391</v>
      </c>
      <c r="G65" s="17">
        <v>332</v>
      </c>
      <c r="H65" s="17">
        <v>59</v>
      </c>
      <c r="I65" s="17">
        <v>28</v>
      </c>
      <c r="J65" s="17">
        <v>11</v>
      </c>
      <c r="K65" s="17">
        <v>82</v>
      </c>
      <c r="L65" s="17">
        <v>119</v>
      </c>
      <c r="M65" s="17">
        <v>114</v>
      </c>
      <c r="N65" s="17">
        <v>115</v>
      </c>
    </row>
    <row r="66" spans="2:14" x14ac:dyDescent="0.2">
      <c r="B66" s="16">
        <v>4078</v>
      </c>
      <c r="C66" s="16" t="s">
        <v>984</v>
      </c>
      <c r="D66" s="17">
        <v>172</v>
      </c>
      <c r="E66" s="17">
        <v>169</v>
      </c>
      <c r="F66" s="17">
        <v>153</v>
      </c>
      <c r="G66" s="17">
        <v>129</v>
      </c>
      <c r="H66" s="17">
        <v>24</v>
      </c>
      <c r="I66" s="17">
        <v>16</v>
      </c>
      <c r="J66" s="17">
        <v>3</v>
      </c>
      <c r="K66" s="17">
        <v>40</v>
      </c>
      <c r="L66" s="17">
        <v>20</v>
      </c>
      <c r="M66" s="17">
        <v>52</v>
      </c>
      <c r="N66" s="17">
        <v>60</v>
      </c>
    </row>
    <row r="67" spans="2:14" x14ac:dyDescent="0.2">
      <c r="B67" s="16">
        <v>4079</v>
      </c>
      <c r="C67" s="16" t="s">
        <v>985</v>
      </c>
      <c r="D67" s="17">
        <v>366</v>
      </c>
      <c r="E67" s="17">
        <v>357</v>
      </c>
      <c r="F67" s="17">
        <v>336</v>
      </c>
      <c r="G67" s="17">
        <v>253</v>
      </c>
      <c r="H67" s="17">
        <v>83</v>
      </c>
      <c r="I67" s="17">
        <v>21</v>
      </c>
      <c r="J67" s="17">
        <v>9</v>
      </c>
      <c r="K67" s="17">
        <v>52</v>
      </c>
      <c r="L67" s="17">
        <v>31</v>
      </c>
      <c r="M67" s="17">
        <v>202</v>
      </c>
      <c r="N67" s="17">
        <v>81</v>
      </c>
    </row>
    <row r="68" spans="2:14" x14ac:dyDescent="0.2">
      <c r="B68" s="16">
        <v>4080</v>
      </c>
      <c r="C68" s="16" t="s">
        <v>986</v>
      </c>
      <c r="D68" s="17">
        <v>1666</v>
      </c>
      <c r="E68" s="17">
        <v>1618</v>
      </c>
      <c r="F68" s="17">
        <v>1482</v>
      </c>
      <c r="G68" s="17">
        <v>1152</v>
      </c>
      <c r="H68" s="17">
        <v>330</v>
      </c>
      <c r="I68" s="17">
        <v>136</v>
      </c>
      <c r="J68" s="17">
        <v>48</v>
      </c>
      <c r="K68" s="17">
        <v>388</v>
      </c>
      <c r="L68" s="17">
        <v>435</v>
      </c>
      <c r="M68" s="17">
        <v>451</v>
      </c>
      <c r="N68" s="17">
        <v>392</v>
      </c>
    </row>
    <row r="69" spans="2:14" x14ac:dyDescent="0.2">
      <c r="B69" s="16">
        <v>4081</v>
      </c>
      <c r="C69" s="16" t="s">
        <v>987</v>
      </c>
      <c r="D69" s="17">
        <v>804</v>
      </c>
      <c r="E69" s="17">
        <v>785</v>
      </c>
      <c r="F69" s="17">
        <v>719</v>
      </c>
      <c r="G69" s="17">
        <v>549</v>
      </c>
      <c r="H69" s="17">
        <v>170</v>
      </c>
      <c r="I69" s="17">
        <v>66</v>
      </c>
      <c r="J69" s="17">
        <v>19</v>
      </c>
      <c r="K69" s="17">
        <v>38</v>
      </c>
      <c r="L69" s="17">
        <v>401</v>
      </c>
      <c r="M69" s="17">
        <v>286</v>
      </c>
      <c r="N69" s="17">
        <v>79</v>
      </c>
    </row>
    <row r="70" spans="2:14" x14ac:dyDescent="0.2">
      <c r="B70" s="16">
        <v>4082</v>
      </c>
      <c r="C70" s="16" t="s">
        <v>988</v>
      </c>
      <c r="D70" s="17">
        <v>3285</v>
      </c>
      <c r="E70" s="17">
        <v>3160</v>
      </c>
      <c r="F70" s="17">
        <v>2954</v>
      </c>
      <c r="G70" s="17">
        <v>2214</v>
      </c>
      <c r="H70" s="17">
        <v>740</v>
      </c>
      <c r="I70" s="17">
        <v>206</v>
      </c>
      <c r="J70" s="17">
        <v>125</v>
      </c>
      <c r="K70" s="17">
        <v>714</v>
      </c>
      <c r="L70" s="17">
        <v>1008</v>
      </c>
      <c r="M70" s="17">
        <v>954</v>
      </c>
      <c r="N70" s="17">
        <v>609</v>
      </c>
    </row>
    <row r="71" spans="2:14" x14ac:dyDescent="0.2">
      <c r="B71" s="16">
        <v>4083</v>
      </c>
      <c r="C71" s="16" t="s">
        <v>989</v>
      </c>
      <c r="D71" s="17">
        <v>979</v>
      </c>
      <c r="E71" s="17">
        <v>961</v>
      </c>
      <c r="F71" s="17">
        <v>915</v>
      </c>
      <c r="G71" s="17">
        <v>674</v>
      </c>
      <c r="H71" s="17">
        <v>241</v>
      </c>
      <c r="I71" s="17">
        <v>46</v>
      </c>
      <c r="J71" s="17">
        <v>18</v>
      </c>
      <c r="K71" s="17">
        <v>71</v>
      </c>
      <c r="L71" s="17">
        <v>367</v>
      </c>
      <c r="M71" s="17">
        <v>291</v>
      </c>
      <c r="N71" s="17">
        <v>250</v>
      </c>
    </row>
    <row r="72" spans="2:14" x14ac:dyDescent="0.2">
      <c r="B72" s="32">
        <v>4129</v>
      </c>
      <c r="C72" s="32" t="s">
        <v>990</v>
      </c>
      <c r="D72" s="36">
        <v>11797</v>
      </c>
      <c r="E72" s="36">
        <v>11439</v>
      </c>
      <c r="F72" s="36">
        <v>10361</v>
      </c>
      <c r="G72" s="36">
        <v>8013</v>
      </c>
      <c r="H72" s="36">
        <v>2348</v>
      </c>
      <c r="I72" s="36">
        <v>1078</v>
      </c>
      <c r="J72" s="36">
        <v>358</v>
      </c>
      <c r="K72" s="36">
        <v>2913</v>
      </c>
      <c r="L72" s="36">
        <v>3741</v>
      </c>
      <c r="M72" s="36">
        <v>2940</v>
      </c>
      <c r="N72" s="36">
        <v>2203</v>
      </c>
    </row>
    <row r="73" spans="2:14" x14ac:dyDescent="0.2">
      <c r="B73" s="16">
        <v>4091</v>
      </c>
      <c r="C73" s="16" t="s">
        <v>991</v>
      </c>
      <c r="D73" s="17">
        <v>628</v>
      </c>
      <c r="E73" s="17">
        <v>617</v>
      </c>
      <c r="F73" s="17">
        <v>564</v>
      </c>
      <c r="G73" s="17">
        <v>488</v>
      </c>
      <c r="H73" s="17">
        <v>76</v>
      </c>
      <c r="I73" s="17">
        <v>53</v>
      </c>
      <c r="J73" s="17">
        <v>11</v>
      </c>
      <c r="K73" s="17">
        <v>137</v>
      </c>
      <c r="L73" s="17">
        <v>209</v>
      </c>
      <c r="M73" s="17">
        <v>136</v>
      </c>
      <c r="N73" s="17">
        <v>146</v>
      </c>
    </row>
    <row r="74" spans="2:14" x14ac:dyDescent="0.2">
      <c r="B74" s="16">
        <v>4092</v>
      </c>
      <c r="C74" s="16" t="s">
        <v>992</v>
      </c>
      <c r="D74" s="17">
        <v>738</v>
      </c>
      <c r="E74" s="17">
        <v>712</v>
      </c>
      <c r="F74" s="17">
        <v>682</v>
      </c>
      <c r="G74" s="17">
        <v>546</v>
      </c>
      <c r="H74" s="17">
        <v>136</v>
      </c>
      <c r="I74" s="17">
        <v>30</v>
      </c>
      <c r="J74" s="17">
        <v>26</v>
      </c>
      <c r="K74" s="17">
        <v>63</v>
      </c>
      <c r="L74" s="17">
        <v>238</v>
      </c>
      <c r="M74" s="17">
        <v>252</v>
      </c>
      <c r="N74" s="17">
        <v>185</v>
      </c>
    </row>
    <row r="75" spans="2:14" x14ac:dyDescent="0.2">
      <c r="B75" s="16">
        <v>4093</v>
      </c>
      <c r="C75" s="16" t="s">
        <v>993</v>
      </c>
      <c r="D75" s="17">
        <v>274</v>
      </c>
      <c r="E75" s="17">
        <v>271</v>
      </c>
      <c r="F75" s="17">
        <v>245</v>
      </c>
      <c r="G75" s="17">
        <v>205</v>
      </c>
      <c r="H75" s="17">
        <v>40</v>
      </c>
      <c r="I75" s="17">
        <v>26</v>
      </c>
      <c r="J75" s="17">
        <v>3</v>
      </c>
      <c r="K75" s="17">
        <v>36</v>
      </c>
      <c r="L75" s="17">
        <v>83</v>
      </c>
      <c r="M75" s="17">
        <v>90</v>
      </c>
      <c r="N75" s="17">
        <v>65</v>
      </c>
    </row>
    <row r="76" spans="2:14" x14ac:dyDescent="0.2">
      <c r="B76" s="16">
        <v>4124</v>
      </c>
      <c r="C76" s="16" t="s">
        <v>994</v>
      </c>
      <c r="D76" s="17">
        <v>568</v>
      </c>
      <c r="E76" s="17">
        <v>552</v>
      </c>
      <c r="F76" s="17">
        <v>461</v>
      </c>
      <c r="G76" s="17">
        <v>379</v>
      </c>
      <c r="H76" s="17">
        <v>82</v>
      </c>
      <c r="I76" s="17">
        <v>91</v>
      </c>
      <c r="J76" s="17">
        <v>16</v>
      </c>
      <c r="K76" s="17">
        <v>160</v>
      </c>
      <c r="L76" s="17">
        <v>130</v>
      </c>
      <c r="M76" s="17">
        <v>181</v>
      </c>
      <c r="N76" s="17">
        <v>97</v>
      </c>
    </row>
    <row r="77" spans="2:14" x14ac:dyDescent="0.2">
      <c r="B77" s="16">
        <v>4095</v>
      </c>
      <c r="C77" s="16" t="s">
        <v>280</v>
      </c>
      <c r="D77" s="17">
        <v>2472</v>
      </c>
      <c r="E77" s="17">
        <v>2369</v>
      </c>
      <c r="F77" s="17">
        <v>2201</v>
      </c>
      <c r="G77" s="17">
        <v>1557</v>
      </c>
      <c r="H77" s="17">
        <v>644</v>
      </c>
      <c r="I77" s="17">
        <v>168</v>
      </c>
      <c r="J77" s="17">
        <v>103</v>
      </c>
      <c r="K77" s="17">
        <v>861</v>
      </c>
      <c r="L77" s="17">
        <v>870</v>
      </c>
      <c r="M77" s="17">
        <v>463</v>
      </c>
      <c r="N77" s="17">
        <v>278</v>
      </c>
    </row>
    <row r="78" spans="2:14" x14ac:dyDescent="0.2">
      <c r="B78" s="16">
        <v>4099</v>
      </c>
      <c r="C78" s="16" t="s">
        <v>995</v>
      </c>
      <c r="D78" s="17">
        <v>140</v>
      </c>
      <c r="E78" s="17">
        <v>139</v>
      </c>
      <c r="F78" s="17">
        <v>129</v>
      </c>
      <c r="G78" s="17">
        <v>110</v>
      </c>
      <c r="H78" s="17">
        <v>19</v>
      </c>
      <c r="I78" s="17">
        <v>10</v>
      </c>
      <c r="J78" s="17">
        <v>1</v>
      </c>
      <c r="K78" s="17">
        <v>26</v>
      </c>
      <c r="L78" s="17">
        <v>41</v>
      </c>
      <c r="M78" s="17">
        <v>36</v>
      </c>
      <c r="N78" s="17">
        <v>37</v>
      </c>
    </row>
    <row r="79" spans="2:14" x14ac:dyDescent="0.2">
      <c r="B79" s="16">
        <v>4100</v>
      </c>
      <c r="C79" s="16" t="s">
        <v>996</v>
      </c>
      <c r="D79" s="17">
        <v>764</v>
      </c>
      <c r="E79" s="17">
        <v>746</v>
      </c>
      <c r="F79" s="17">
        <v>697</v>
      </c>
      <c r="G79" s="17">
        <v>534</v>
      </c>
      <c r="H79" s="17">
        <v>163</v>
      </c>
      <c r="I79" s="17">
        <v>49</v>
      </c>
      <c r="J79" s="17">
        <v>18</v>
      </c>
      <c r="K79" s="17">
        <v>80</v>
      </c>
      <c r="L79" s="17">
        <v>266</v>
      </c>
      <c r="M79" s="17">
        <v>249</v>
      </c>
      <c r="N79" s="17">
        <v>169</v>
      </c>
    </row>
    <row r="80" spans="2:14" x14ac:dyDescent="0.2">
      <c r="B80" s="16">
        <v>4104</v>
      </c>
      <c r="C80" s="16" t="s">
        <v>997</v>
      </c>
      <c r="D80" s="17">
        <v>715</v>
      </c>
      <c r="E80" s="17">
        <v>691</v>
      </c>
      <c r="F80" s="17">
        <v>608</v>
      </c>
      <c r="G80" s="17">
        <v>448</v>
      </c>
      <c r="H80" s="17">
        <v>160</v>
      </c>
      <c r="I80" s="17">
        <v>83</v>
      </c>
      <c r="J80" s="17">
        <v>24</v>
      </c>
      <c r="K80" s="17">
        <v>119</v>
      </c>
      <c r="L80" s="17">
        <v>169</v>
      </c>
      <c r="M80" s="17">
        <v>197</v>
      </c>
      <c r="N80" s="17">
        <v>230</v>
      </c>
    </row>
    <row r="81" spans="2:14" x14ac:dyDescent="0.2">
      <c r="B81" s="16">
        <v>4105</v>
      </c>
      <c r="C81" s="16" t="s">
        <v>998</v>
      </c>
      <c r="D81" s="17">
        <v>108</v>
      </c>
      <c r="E81" s="17">
        <v>104</v>
      </c>
      <c r="F81" s="17">
        <v>104</v>
      </c>
      <c r="G81" s="17">
        <v>74</v>
      </c>
      <c r="H81" s="17">
        <v>30</v>
      </c>
      <c r="I81" s="17">
        <v>0</v>
      </c>
      <c r="J81" s="17">
        <v>4</v>
      </c>
      <c r="K81" s="17">
        <v>47</v>
      </c>
      <c r="L81" s="17">
        <v>23</v>
      </c>
      <c r="M81" s="17">
        <v>15</v>
      </c>
      <c r="N81" s="17">
        <v>23</v>
      </c>
    </row>
    <row r="82" spans="2:14" x14ac:dyDescent="0.2">
      <c r="B82" s="16">
        <v>4106</v>
      </c>
      <c r="C82" s="16" t="s">
        <v>999</v>
      </c>
      <c r="D82" s="17">
        <v>160</v>
      </c>
      <c r="E82" s="17">
        <v>160</v>
      </c>
      <c r="F82" s="17">
        <v>136</v>
      </c>
      <c r="G82" s="17">
        <v>111</v>
      </c>
      <c r="H82" s="17">
        <v>25</v>
      </c>
      <c r="I82" s="17">
        <v>24</v>
      </c>
      <c r="J82" s="17">
        <v>0</v>
      </c>
      <c r="K82" s="17">
        <v>42</v>
      </c>
      <c r="L82" s="17">
        <v>40</v>
      </c>
      <c r="M82" s="17">
        <v>59</v>
      </c>
      <c r="N82" s="17">
        <v>19</v>
      </c>
    </row>
    <row r="83" spans="2:14" x14ac:dyDescent="0.2">
      <c r="B83" s="16">
        <v>4107</v>
      </c>
      <c r="C83" s="16" t="s">
        <v>1000</v>
      </c>
      <c r="D83" s="17">
        <v>252</v>
      </c>
      <c r="E83" s="17">
        <v>247</v>
      </c>
      <c r="F83" s="17">
        <v>225</v>
      </c>
      <c r="G83" s="17">
        <v>168</v>
      </c>
      <c r="H83" s="17">
        <v>57</v>
      </c>
      <c r="I83" s="17">
        <v>22</v>
      </c>
      <c r="J83" s="17">
        <v>5</v>
      </c>
      <c r="K83" s="17">
        <v>52</v>
      </c>
      <c r="L83" s="17">
        <v>58</v>
      </c>
      <c r="M83" s="17">
        <v>89</v>
      </c>
      <c r="N83" s="17">
        <v>53</v>
      </c>
    </row>
    <row r="84" spans="2:14" x14ac:dyDescent="0.2">
      <c r="B84" s="16">
        <v>4110</v>
      </c>
      <c r="C84" s="16" t="s">
        <v>1001</v>
      </c>
      <c r="D84" s="17">
        <v>354</v>
      </c>
      <c r="E84" s="17">
        <v>348</v>
      </c>
      <c r="F84" s="17">
        <v>294</v>
      </c>
      <c r="G84" s="17">
        <v>225</v>
      </c>
      <c r="H84" s="17">
        <v>69</v>
      </c>
      <c r="I84" s="17">
        <v>54</v>
      </c>
      <c r="J84" s="17">
        <v>6</v>
      </c>
      <c r="K84" s="17">
        <v>78</v>
      </c>
      <c r="L84" s="17">
        <v>85</v>
      </c>
      <c r="M84" s="17">
        <v>117</v>
      </c>
      <c r="N84" s="17">
        <v>74</v>
      </c>
    </row>
    <row r="85" spans="2:14" x14ac:dyDescent="0.2">
      <c r="B85" s="16">
        <v>4111</v>
      </c>
      <c r="C85" s="16" t="s">
        <v>1002</v>
      </c>
      <c r="D85" s="17">
        <v>416</v>
      </c>
      <c r="E85" s="17">
        <v>412</v>
      </c>
      <c r="F85" s="17">
        <v>378</v>
      </c>
      <c r="G85" s="17">
        <v>296</v>
      </c>
      <c r="H85" s="17">
        <v>82</v>
      </c>
      <c r="I85" s="17">
        <v>34</v>
      </c>
      <c r="J85" s="17">
        <v>4</v>
      </c>
      <c r="K85" s="17">
        <v>52</v>
      </c>
      <c r="L85" s="17">
        <v>212</v>
      </c>
      <c r="M85" s="17">
        <v>76</v>
      </c>
      <c r="N85" s="17">
        <v>76</v>
      </c>
    </row>
    <row r="86" spans="2:14" x14ac:dyDescent="0.2">
      <c r="B86" s="16">
        <v>4112</v>
      </c>
      <c r="C86" s="16" t="s">
        <v>1003</v>
      </c>
      <c r="D86" s="17">
        <v>288</v>
      </c>
      <c r="E86" s="17">
        <v>283</v>
      </c>
      <c r="F86" s="17">
        <v>249</v>
      </c>
      <c r="G86" s="17">
        <v>222</v>
      </c>
      <c r="H86" s="17">
        <v>27</v>
      </c>
      <c r="I86" s="17">
        <v>34</v>
      </c>
      <c r="J86" s="17">
        <v>5</v>
      </c>
      <c r="K86" s="17">
        <v>40</v>
      </c>
      <c r="L86" s="17">
        <v>85</v>
      </c>
      <c r="M86" s="17">
        <v>84</v>
      </c>
      <c r="N86" s="17">
        <v>79</v>
      </c>
    </row>
    <row r="87" spans="2:14" x14ac:dyDescent="0.2">
      <c r="B87" s="16">
        <v>4125</v>
      </c>
      <c r="C87" s="16" t="s">
        <v>1004</v>
      </c>
      <c r="D87" s="17">
        <v>755</v>
      </c>
      <c r="E87" s="17">
        <v>719</v>
      </c>
      <c r="F87" s="17">
        <v>622</v>
      </c>
      <c r="G87" s="17">
        <v>511</v>
      </c>
      <c r="H87" s="17">
        <v>111</v>
      </c>
      <c r="I87" s="17">
        <v>97</v>
      </c>
      <c r="J87" s="17">
        <v>36</v>
      </c>
      <c r="K87" s="17">
        <v>226</v>
      </c>
      <c r="L87" s="17">
        <v>207</v>
      </c>
      <c r="M87" s="17">
        <v>203</v>
      </c>
      <c r="N87" s="17">
        <v>119</v>
      </c>
    </row>
    <row r="88" spans="2:14" x14ac:dyDescent="0.2">
      <c r="B88" s="16">
        <v>4117</v>
      </c>
      <c r="C88" s="16" t="s">
        <v>1005</v>
      </c>
      <c r="D88" s="17">
        <v>305</v>
      </c>
      <c r="E88" s="17">
        <v>293</v>
      </c>
      <c r="F88" s="17">
        <v>218</v>
      </c>
      <c r="G88" s="17">
        <v>180</v>
      </c>
      <c r="H88" s="17">
        <v>38</v>
      </c>
      <c r="I88" s="17">
        <v>75</v>
      </c>
      <c r="J88" s="17">
        <v>12</v>
      </c>
      <c r="K88" s="17">
        <v>111</v>
      </c>
      <c r="L88" s="17">
        <v>47</v>
      </c>
      <c r="M88" s="17">
        <v>78</v>
      </c>
      <c r="N88" s="17">
        <v>69</v>
      </c>
    </row>
    <row r="89" spans="2:14" x14ac:dyDescent="0.2">
      <c r="B89" s="16">
        <v>4120</v>
      </c>
      <c r="C89" s="16" t="s">
        <v>1006</v>
      </c>
      <c r="D89" s="17">
        <v>460</v>
      </c>
      <c r="E89" s="17">
        <v>447</v>
      </c>
      <c r="F89" s="17">
        <v>409</v>
      </c>
      <c r="G89" s="17">
        <v>351</v>
      </c>
      <c r="H89" s="17">
        <v>58</v>
      </c>
      <c r="I89" s="17">
        <v>38</v>
      </c>
      <c r="J89" s="17">
        <v>13</v>
      </c>
      <c r="K89" s="17">
        <v>112</v>
      </c>
      <c r="L89" s="17">
        <v>110</v>
      </c>
      <c r="M89" s="17">
        <v>136</v>
      </c>
      <c r="N89" s="17">
        <v>102</v>
      </c>
    </row>
    <row r="90" spans="2:14" x14ac:dyDescent="0.2">
      <c r="B90" s="16">
        <v>4121</v>
      </c>
      <c r="C90" s="16" t="s">
        <v>1007</v>
      </c>
      <c r="D90" s="17">
        <v>606</v>
      </c>
      <c r="E90" s="17">
        <v>586</v>
      </c>
      <c r="F90" s="17">
        <v>533</v>
      </c>
      <c r="G90" s="17">
        <v>427</v>
      </c>
      <c r="H90" s="17">
        <v>106</v>
      </c>
      <c r="I90" s="17">
        <v>53</v>
      </c>
      <c r="J90" s="17">
        <v>20</v>
      </c>
      <c r="K90" s="17">
        <v>150</v>
      </c>
      <c r="L90" s="17">
        <v>143</v>
      </c>
      <c r="M90" s="17">
        <v>179</v>
      </c>
      <c r="N90" s="17">
        <v>134</v>
      </c>
    </row>
    <row r="91" spans="2:14" x14ac:dyDescent="0.2">
      <c r="B91" s="16">
        <v>4122</v>
      </c>
      <c r="C91" s="16" t="s">
        <v>1008</v>
      </c>
      <c r="D91" s="17">
        <v>489</v>
      </c>
      <c r="E91" s="17">
        <v>477</v>
      </c>
      <c r="F91" s="17">
        <v>438</v>
      </c>
      <c r="G91" s="17">
        <v>365</v>
      </c>
      <c r="H91" s="17">
        <v>73</v>
      </c>
      <c r="I91" s="17">
        <v>39</v>
      </c>
      <c r="J91" s="17">
        <v>12</v>
      </c>
      <c r="K91" s="17">
        <v>89</v>
      </c>
      <c r="L91" s="17">
        <v>173</v>
      </c>
      <c r="M91" s="17">
        <v>116</v>
      </c>
      <c r="N91" s="17">
        <v>111</v>
      </c>
    </row>
    <row r="92" spans="2:14" x14ac:dyDescent="0.2">
      <c r="B92" s="16">
        <v>4123</v>
      </c>
      <c r="C92" s="16" t="s">
        <v>1009</v>
      </c>
      <c r="D92" s="17">
        <v>1305</v>
      </c>
      <c r="E92" s="17">
        <v>1266</v>
      </c>
      <c r="F92" s="17">
        <v>1168</v>
      </c>
      <c r="G92" s="17">
        <v>816</v>
      </c>
      <c r="H92" s="17">
        <v>352</v>
      </c>
      <c r="I92" s="17">
        <v>98</v>
      </c>
      <c r="J92" s="17">
        <v>39</v>
      </c>
      <c r="K92" s="17">
        <v>432</v>
      </c>
      <c r="L92" s="17">
        <v>552</v>
      </c>
      <c r="M92" s="17">
        <v>184</v>
      </c>
      <c r="N92" s="17">
        <v>137</v>
      </c>
    </row>
    <row r="93" spans="2:14" x14ac:dyDescent="0.2">
      <c r="B93" s="32">
        <v>4159</v>
      </c>
      <c r="C93" s="32" t="s">
        <v>1010</v>
      </c>
      <c r="D93" s="36">
        <v>11124</v>
      </c>
      <c r="E93" s="36">
        <v>10704</v>
      </c>
      <c r="F93" s="36">
        <v>9535</v>
      </c>
      <c r="G93" s="36">
        <v>7447</v>
      </c>
      <c r="H93" s="36">
        <v>2088</v>
      </c>
      <c r="I93" s="36">
        <v>1169</v>
      </c>
      <c r="J93" s="36">
        <v>420</v>
      </c>
      <c r="K93" s="36">
        <v>3529</v>
      </c>
      <c r="L93" s="36">
        <v>3363</v>
      </c>
      <c r="M93" s="36">
        <v>2231</v>
      </c>
      <c r="N93" s="36">
        <v>2001</v>
      </c>
    </row>
    <row r="94" spans="2:14" x14ac:dyDescent="0.2">
      <c r="B94" s="16">
        <v>4131</v>
      </c>
      <c r="C94" s="16" t="s">
        <v>1011</v>
      </c>
      <c r="D94" s="17">
        <v>1064</v>
      </c>
      <c r="E94" s="17">
        <v>1029</v>
      </c>
      <c r="F94" s="17">
        <v>941</v>
      </c>
      <c r="G94" s="17">
        <v>724</v>
      </c>
      <c r="H94" s="17">
        <v>217</v>
      </c>
      <c r="I94" s="17">
        <v>88</v>
      </c>
      <c r="J94" s="17">
        <v>35</v>
      </c>
      <c r="K94" s="17">
        <v>394</v>
      </c>
      <c r="L94" s="17">
        <v>248</v>
      </c>
      <c r="M94" s="17">
        <v>161</v>
      </c>
      <c r="N94" s="17">
        <v>261</v>
      </c>
    </row>
    <row r="95" spans="2:14" x14ac:dyDescent="0.2">
      <c r="B95" s="16">
        <v>4132</v>
      </c>
      <c r="C95" s="16" t="s">
        <v>1012</v>
      </c>
      <c r="D95" s="17">
        <v>380</v>
      </c>
      <c r="E95" s="17">
        <v>368</v>
      </c>
      <c r="F95" s="17">
        <v>315</v>
      </c>
      <c r="G95" s="17">
        <v>211</v>
      </c>
      <c r="H95" s="17">
        <v>104</v>
      </c>
      <c r="I95" s="17">
        <v>53</v>
      </c>
      <c r="J95" s="17">
        <v>12</v>
      </c>
      <c r="K95" s="17">
        <v>150</v>
      </c>
      <c r="L95" s="17">
        <v>105</v>
      </c>
      <c r="M95" s="17">
        <v>44</v>
      </c>
      <c r="N95" s="17">
        <v>81</v>
      </c>
    </row>
    <row r="96" spans="2:14" x14ac:dyDescent="0.2">
      <c r="B96" s="16">
        <v>4134</v>
      </c>
      <c r="C96" s="16" t="s">
        <v>1013</v>
      </c>
      <c r="D96" s="17">
        <v>440</v>
      </c>
      <c r="E96" s="17">
        <v>433</v>
      </c>
      <c r="F96" s="17">
        <v>375</v>
      </c>
      <c r="G96" s="17">
        <v>319</v>
      </c>
      <c r="H96" s="17">
        <v>56</v>
      </c>
      <c r="I96" s="17">
        <v>58</v>
      </c>
      <c r="J96" s="17">
        <v>7</v>
      </c>
      <c r="K96" s="17">
        <v>127</v>
      </c>
      <c r="L96" s="17">
        <v>124</v>
      </c>
      <c r="M96" s="17">
        <v>62</v>
      </c>
      <c r="N96" s="17">
        <v>127</v>
      </c>
    </row>
    <row r="97" spans="2:14" x14ac:dyDescent="0.2">
      <c r="B97" s="16">
        <v>4135</v>
      </c>
      <c r="C97" s="16" t="s">
        <v>1014</v>
      </c>
      <c r="D97" s="17">
        <v>688</v>
      </c>
      <c r="E97" s="17">
        <v>656</v>
      </c>
      <c r="F97" s="17">
        <v>539</v>
      </c>
      <c r="G97" s="17">
        <v>434</v>
      </c>
      <c r="H97" s="17">
        <v>105</v>
      </c>
      <c r="I97" s="17">
        <v>117</v>
      </c>
      <c r="J97" s="17">
        <v>32</v>
      </c>
      <c r="K97" s="17">
        <v>318</v>
      </c>
      <c r="L97" s="17">
        <v>180</v>
      </c>
      <c r="M97" s="17">
        <v>103</v>
      </c>
      <c r="N97" s="17">
        <v>87</v>
      </c>
    </row>
    <row r="98" spans="2:14" x14ac:dyDescent="0.2">
      <c r="B98" s="16">
        <v>4136</v>
      </c>
      <c r="C98" s="16" t="s">
        <v>1015</v>
      </c>
      <c r="D98" s="17">
        <v>323</v>
      </c>
      <c r="E98" s="17">
        <v>312</v>
      </c>
      <c r="F98" s="17">
        <v>277</v>
      </c>
      <c r="G98" s="17">
        <v>210</v>
      </c>
      <c r="H98" s="17">
        <v>67</v>
      </c>
      <c r="I98" s="17">
        <v>35</v>
      </c>
      <c r="J98" s="17">
        <v>11</v>
      </c>
      <c r="K98" s="17">
        <v>52</v>
      </c>
      <c r="L98" s="17">
        <v>110</v>
      </c>
      <c r="M98" s="17">
        <v>85</v>
      </c>
      <c r="N98" s="17">
        <v>76</v>
      </c>
    </row>
    <row r="99" spans="2:14" x14ac:dyDescent="0.2">
      <c r="B99" s="16">
        <v>4137</v>
      </c>
      <c r="C99" s="16" t="s">
        <v>1016</v>
      </c>
      <c r="D99" s="17">
        <v>175</v>
      </c>
      <c r="E99" s="17">
        <v>170</v>
      </c>
      <c r="F99" s="17">
        <v>168</v>
      </c>
      <c r="G99" s="17">
        <v>142</v>
      </c>
      <c r="H99" s="17">
        <v>26</v>
      </c>
      <c r="I99" s="17">
        <v>2</v>
      </c>
      <c r="J99" s="17">
        <v>5</v>
      </c>
      <c r="K99" s="17">
        <v>31</v>
      </c>
      <c r="L99" s="17">
        <v>59</v>
      </c>
      <c r="M99" s="17">
        <v>43</v>
      </c>
      <c r="N99" s="17">
        <v>42</v>
      </c>
    </row>
    <row r="100" spans="2:14" x14ac:dyDescent="0.2">
      <c r="B100" s="16">
        <v>4138</v>
      </c>
      <c r="C100" s="16" t="s">
        <v>1017</v>
      </c>
      <c r="D100" s="17">
        <v>261</v>
      </c>
      <c r="E100" s="17">
        <v>254</v>
      </c>
      <c r="F100" s="17">
        <v>215</v>
      </c>
      <c r="G100" s="17">
        <v>181</v>
      </c>
      <c r="H100" s="17">
        <v>34</v>
      </c>
      <c r="I100" s="17">
        <v>39</v>
      </c>
      <c r="J100" s="17">
        <v>7</v>
      </c>
      <c r="K100" s="17">
        <v>93</v>
      </c>
      <c r="L100" s="17">
        <v>49</v>
      </c>
      <c r="M100" s="17">
        <v>53</v>
      </c>
      <c r="N100" s="17">
        <v>66</v>
      </c>
    </row>
    <row r="101" spans="2:14" x14ac:dyDescent="0.2">
      <c r="B101" s="16">
        <v>4139</v>
      </c>
      <c r="C101" s="16" t="s">
        <v>1018</v>
      </c>
      <c r="D101" s="17">
        <v>1826</v>
      </c>
      <c r="E101" s="17">
        <v>1757</v>
      </c>
      <c r="F101" s="17">
        <v>1655</v>
      </c>
      <c r="G101" s="17">
        <v>1291</v>
      </c>
      <c r="H101" s="17">
        <v>364</v>
      </c>
      <c r="I101" s="17">
        <v>102</v>
      </c>
      <c r="J101" s="17">
        <v>69</v>
      </c>
      <c r="K101" s="17">
        <v>529</v>
      </c>
      <c r="L101" s="17">
        <v>588</v>
      </c>
      <c r="M101" s="17">
        <v>380</v>
      </c>
      <c r="N101" s="17">
        <v>329</v>
      </c>
    </row>
    <row r="102" spans="2:14" x14ac:dyDescent="0.2">
      <c r="B102" s="16">
        <v>4140</v>
      </c>
      <c r="C102" s="16" t="s">
        <v>1019</v>
      </c>
      <c r="D102" s="17">
        <v>693</v>
      </c>
      <c r="E102" s="17">
        <v>671</v>
      </c>
      <c r="F102" s="17">
        <v>569</v>
      </c>
      <c r="G102" s="17">
        <v>462</v>
      </c>
      <c r="H102" s="17">
        <v>107</v>
      </c>
      <c r="I102" s="17">
        <v>102</v>
      </c>
      <c r="J102" s="17">
        <v>22</v>
      </c>
      <c r="K102" s="17">
        <v>201</v>
      </c>
      <c r="L102" s="17">
        <v>237</v>
      </c>
      <c r="M102" s="17">
        <v>160</v>
      </c>
      <c r="N102" s="17">
        <v>95</v>
      </c>
    </row>
    <row r="103" spans="2:14" x14ac:dyDescent="0.2">
      <c r="B103" s="16">
        <v>4141</v>
      </c>
      <c r="C103" s="16" t="s">
        <v>1020</v>
      </c>
      <c r="D103" s="17">
        <v>1812</v>
      </c>
      <c r="E103" s="17">
        <v>1727</v>
      </c>
      <c r="F103" s="17">
        <v>1555</v>
      </c>
      <c r="G103" s="17">
        <v>1119</v>
      </c>
      <c r="H103" s="17">
        <v>436</v>
      </c>
      <c r="I103" s="17">
        <v>172</v>
      </c>
      <c r="J103" s="17">
        <v>85</v>
      </c>
      <c r="K103" s="17">
        <v>624</v>
      </c>
      <c r="L103" s="17">
        <v>512</v>
      </c>
      <c r="M103" s="17">
        <v>418</v>
      </c>
      <c r="N103" s="17">
        <v>258</v>
      </c>
    </row>
    <row r="104" spans="2:14" x14ac:dyDescent="0.2">
      <c r="B104" s="16">
        <v>4142</v>
      </c>
      <c r="C104" s="16" t="s">
        <v>1021</v>
      </c>
      <c r="D104" s="17">
        <v>290</v>
      </c>
      <c r="E104" s="17">
        <v>274</v>
      </c>
      <c r="F104" s="17">
        <v>255</v>
      </c>
      <c r="G104" s="17">
        <v>188</v>
      </c>
      <c r="H104" s="17">
        <v>67</v>
      </c>
      <c r="I104" s="17">
        <v>19</v>
      </c>
      <c r="J104" s="17">
        <v>16</v>
      </c>
      <c r="K104" s="17">
        <v>132</v>
      </c>
      <c r="L104" s="17">
        <v>81</v>
      </c>
      <c r="M104" s="17">
        <v>49</v>
      </c>
      <c r="N104" s="17">
        <v>28</v>
      </c>
    </row>
    <row r="105" spans="2:14" x14ac:dyDescent="0.2">
      <c r="B105" s="16">
        <v>4143</v>
      </c>
      <c r="C105" s="16" t="s">
        <v>1022</v>
      </c>
      <c r="D105" s="17">
        <v>422</v>
      </c>
      <c r="E105" s="17">
        <v>409</v>
      </c>
      <c r="F105" s="17">
        <v>367</v>
      </c>
      <c r="G105" s="17">
        <v>307</v>
      </c>
      <c r="H105" s="17">
        <v>60</v>
      </c>
      <c r="I105" s="17">
        <v>42</v>
      </c>
      <c r="J105" s="17">
        <v>13</v>
      </c>
      <c r="K105" s="17">
        <v>146</v>
      </c>
      <c r="L105" s="17">
        <v>119</v>
      </c>
      <c r="M105" s="17">
        <v>107</v>
      </c>
      <c r="N105" s="17">
        <v>50</v>
      </c>
    </row>
    <row r="106" spans="2:14" x14ac:dyDescent="0.2">
      <c r="B106" s="16">
        <v>4144</v>
      </c>
      <c r="C106" s="16" t="s">
        <v>1023</v>
      </c>
      <c r="D106" s="17">
        <v>986</v>
      </c>
      <c r="E106" s="17">
        <v>950</v>
      </c>
      <c r="F106" s="17">
        <v>850</v>
      </c>
      <c r="G106" s="17">
        <v>638</v>
      </c>
      <c r="H106" s="17">
        <v>212</v>
      </c>
      <c r="I106" s="17">
        <v>100</v>
      </c>
      <c r="J106" s="17">
        <v>36</v>
      </c>
      <c r="K106" s="17">
        <v>261</v>
      </c>
      <c r="L106" s="17">
        <v>285</v>
      </c>
      <c r="M106" s="17">
        <v>211</v>
      </c>
      <c r="N106" s="17">
        <v>229</v>
      </c>
    </row>
    <row r="107" spans="2:14" x14ac:dyDescent="0.2">
      <c r="B107" s="16">
        <v>4145</v>
      </c>
      <c r="C107" s="16" t="s">
        <v>1024</v>
      </c>
      <c r="D107" s="17">
        <v>509</v>
      </c>
      <c r="E107" s="17">
        <v>492</v>
      </c>
      <c r="F107" s="17">
        <v>442</v>
      </c>
      <c r="G107" s="17">
        <v>381</v>
      </c>
      <c r="H107" s="17">
        <v>61</v>
      </c>
      <c r="I107" s="17">
        <v>50</v>
      </c>
      <c r="J107" s="17">
        <v>17</v>
      </c>
      <c r="K107" s="17">
        <v>135</v>
      </c>
      <c r="L107" s="17">
        <v>206</v>
      </c>
      <c r="M107" s="17">
        <v>94</v>
      </c>
      <c r="N107" s="17">
        <v>74</v>
      </c>
    </row>
    <row r="108" spans="2:14" x14ac:dyDescent="0.2">
      <c r="B108" s="16">
        <v>4146</v>
      </c>
      <c r="C108" s="16" t="s">
        <v>1025</v>
      </c>
      <c r="D108" s="17">
        <v>827</v>
      </c>
      <c r="E108" s="17">
        <v>794</v>
      </c>
      <c r="F108" s="17">
        <v>660</v>
      </c>
      <c r="G108" s="17">
        <v>546</v>
      </c>
      <c r="H108" s="17">
        <v>114</v>
      </c>
      <c r="I108" s="17">
        <v>134</v>
      </c>
      <c r="J108" s="17">
        <v>33</v>
      </c>
      <c r="K108" s="17">
        <v>234</v>
      </c>
      <c r="L108" s="17">
        <v>333</v>
      </c>
      <c r="M108" s="17">
        <v>143</v>
      </c>
      <c r="N108" s="17">
        <v>117</v>
      </c>
    </row>
    <row r="109" spans="2:14" x14ac:dyDescent="0.2">
      <c r="B109" s="16">
        <v>4147</v>
      </c>
      <c r="C109" s="16" t="s">
        <v>1026</v>
      </c>
      <c r="D109" s="17">
        <v>428</v>
      </c>
      <c r="E109" s="17">
        <v>408</v>
      </c>
      <c r="F109" s="17">
        <v>352</v>
      </c>
      <c r="G109" s="17">
        <v>294</v>
      </c>
      <c r="H109" s="17">
        <v>58</v>
      </c>
      <c r="I109" s="17">
        <v>56</v>
      </c>
      <c r="J109" s="17">
        <v>20</v>
      </c>
      <c r="K109" s="17">
        <v>102</v>
      </c>
      <c r="L109" s="17">
        <v>127</v>
      </c>
      <c r="M109" s="17">
        <v>118</v>
      </c>
      <c r="N109" s="17">
        <v>81</v>
      </c>
    </row>
    <row r="110" spans="2:14" x14ac:dyDescent="0.2">
      <c r="B110" s="32">
        <v>4189</v>
      </c>
      <c r="C110" s="32" t="s">
        <v>1027</v>
      </c>
      <c r="D110" s="36">
        <v>9865</v>
      </c>
      <c r="E110" s="36">
        <v>9562</v>
      </c>
      <c r="F110" s="36">
        <v>8446</v>
      </c>
      <c r="G110" s="36">
        <v>6629</v>
      </c>
      <c r="H110" s="36">
        <v>1817</v>
      </c>
      <c r="I110" s="36">
        <v>1116</v>
      </c>
      <c r="J110" s="36">
        <v>303</v>
      </c>
      <c r="K110" s="36">
        <v>2135</v>
      </c>
      <c r="L110" s="36">
        <v>2305</v>
      </c>
      <c r="M110" s="36">
        <v>2766</v>
      </c>
      <c r="N110" s="36">
        <v>2659</v>
      </c>
    </row>
    <row r="111" spans="2:14" x14ac:dyDescent="0.2">
      <c r="B111" s="34">
        <v>4185</v>
      </c>
      <c r="C111" s="34" t="s">
        <v>1028</v>
      </c>
      <c r="D111" s="59">
        <v>936</v>
      </c>
      <c r="E111" s="59">
        <v>899</v>
      </c>
      <c r="F111" s="59">
        <v>772</v>
      </c>
      <c r="G111" s="59">
        <v>628</v>
      </c>
      <c r="H111" s="59">
        <v>144</v>
      </c>
      <c r="I111" s="59">
        <v>127</v>
      </c>
      <c r="J111" s="59">
        <v>37</v>
      </c>
      <c r="K111" s="59">
        <v>245</v>
      </c>
      <c r="L111" s="59">
        <v>190</v>
      </c>
      <c r="M111" s="59">
        <v>249</v>
      </c>
      <c r="N111" s="59">
        <v>252</v>
      </c>
    </row>
    <row r="112" spans="2:14" x14ac:dyDescent="0.2">
      <c r="B112" s="16">
        <v>4161</v>
      </c>
      <c r="C112" s="16" t="s">
        <v>1029</v>
      </c>
      <c r="D112" s="17">
        <v>603</v>
      </c>
      <c r="E112" s="17">
        <v>589</v>
      </c>
      <c r="F112" s="17">
        <v>545</v>
      </c>
      <c r="G112" s="17">
        <v>412</v>
      </c>
      <c r="H112" s="17">
        <v>133</v>
      </c>
      <c r="I112" s="17">
        <v>44</v>
      </c>
      <c r="J112" s="17">
        <v>14</v>
      </c>
      <c r="K112" s="17">
        <v>91</v>
      </c>
      <c r="L112" s="17">
        <v>131</v>
      </c>
      <c r="M112" s="17">
        <v>206</v>
      </c>
      <c r="N112" s="17">
        <v>175</v>
      </c>
    </row>
    <row r="113" spans="2:14" x14ac:dyDescent="0.2">
      <c r="B113" s="16">
        <v>4163</v>
      </c>
      <c r="C113" s="16" t="s">
        <v>1030</v>
      </c>
      <c r="D113" s="17">
        <v>1113</v>
      </c>
      <c r="E113" s="17">
        <v>1064</v>
      </c>
      <c r="F113" s="17">
        <v>965</v>
      </c>
      <c r="G113" s="17">
        <v>715</v>
      </c>
      <c r="H113" s="17">
        <v>250</v>
      </c>
      <c r="I113" s="17">
        <v>99</v>
      </c>
      <c r="J113" s="17">
        <v>49</v>
      </c>
      <c r="K113" s="17">
        <v>161</v>
      </c>
      <c r="L113" s="17">
        <v>302</v>
      </c>
      <c r="M113" s="17">
        <v>294</v>
      </c>
      <c r="N113" s="17">
        <v>356</v>
      </c>
    </row>
    <row r="114" spans="2:14" x14ac:dyDescent="0.2">
      <c r="B114" s="16">
        <v>4164</v>
      </c>
      <c r="C114" s="16" t="s">
        <v>1031</v>
      </c>
      <c r="D114" s="17">
        <v>353</v>
      </c>
      <c r="E114" s="17">
        <v>344</v>
      </c>
      <c r="F114" s="17">
        <v>330</v>
      </c>
      <c r="G114" s="17">
        <v>264</v>
      </c>
      <c r="H114" s="17">
        <v>66</v>
      </c>
      <c r="I114" s="17">
        <v>14</v>
      </c>
      <c r="J114" s="17">
        <v>9</v>
      </c>
      <c r="K114" s="17">
        <v>79</v>
      </c>
      <c r="L114" s="17">
        <v>99</v>
      </c>
      <c r="M114" s="17">
        <v>95</v>
      </c>
      <c r="N114" s="17">
        <v>80</v>
      </c>
    </row>
    <row r="115" spans="2:14" x14ac:dyDescent="0.2">
      <c r="B115" s="16">
        <v>4165</v>
      </c>
      <c r="C115" s="16" t="s">
        <v>1032</v>
      </c>
      <c r="D115" s="17">
        <v>960</v>
      </c>
      <c r="E115" s="17">
        <v>934</v>
      </c>
      <c r="F115" s="17">
        <v>855</v>
      </c>
      <c r="G115" s="17">
        <v>657</v>
      </c>
      <c r="H115" s="17">
        <v>198</v>
      </c>
      <c r="I115" s="17">
        <v>79</v>
      </c>
      <c r="J115" s="17">
        <v>26</v>
      </c>
      <c r="K115" s="17">
        <v>117</v>
      </c>
      <c r="L115" s="17">
        <v>196</v>
      </c>
      <c r="M115" s="17">
        <v>349</v>
      </c>
      <c r="N115" s="17">
        <v>298</v>
      </c>
    </row>
    <row r="116" spans="2:14" x14ac:dyDescent="0.2">
      <c r="B116" s="16">
        <v>4186</v>
      </c>
      <c r="C116" s="16" t="s">
        <v>1033</v>
      </c>
      <c r="D116" s="17">
        <v>752</v>
      </c>
      <c r="E116" s="17">
        <v>735</v>
      </c>
      <c r="F116" s="17">
        <v>659</v>
      </c>
      <c r="G116" s="17">
        <v>546</v>
      </c>
      <c r="H116" s="17">
        <v>113</v>
      </c>
      <c r="I116" s="17">
        <v>76</v>
      </c>
      <c r="J116" s="17">
        <v>17</v>
      </c>
      <c r="K116" s="17">
        <v>148</v>
      </c>
      <c r="L116" s="17">
        <v>128</v>
      </c>
      <c r="M116" s="17">
        <v>235</v>
      </c>
      <c r="N116" s="17">
        <v>241</v>
      </c>
    </row>
    <row r="117" spans="2:14" x14ac:dyDescent="0.2">
      <c r="B117" s="16">
        <v>4169</v>
      </c>
      <c r="C117" s="16" t="s">
        <v>1034</v>
      </c>
      <c r="D117" s="17">
        <v>852</v>
      </c>
      <c r="E117" s="17">
        <v>840</v>
      </c>
      <c r="F117" s="17">
        <v>763</v>
      </c>
      <c r="G117" s="17">
        <v>610</v>
      </c>
      <c r="H117" s="17">
        <v>153</v>
      </c>
      <c r="I117" s="17">
        <v>77</v>
      </c>
      <c r="J117" s="17">
        <v>12</v>
      </c>
      <c r="K117" s="17">
        <v>152</v>
      </c>
      <c r="L117" s="17">
        <v>253</v>
      </c>
      <c r="M117" s="17">
        <v>222</v>
      </c>
      <c r="N117" s="17">
        <v>225</v>
      </c>
    </row>
    <row r="118" spans="2:14" x14ac:dyDescent="0.2">
      <c r="B118" s="16">
        <v>4170</v>
      </c>
      <c r="C118" s="16" t="s">
        <v>282</v>
      </c>
      <c r="D118" s="17">
        <v>953</v>
      </c>
      <c r="E118" s="17">
        <v>887</v>
      </c>
      <c r="F118" s="17">
        <v>721</v>
      </c>
      <c r="G118" s="17">
        <v>534</v>
      </c>
      <c r="H118" s="17">
        <v>187</v>
      </c>
      <c r="I118" s="17">
        <v>166</v>
      </c>
      <c r="J118" s="17">
        <v>66</v>
      </c>
      <c r="K118" s="17">
        <v>359</v>
      </c>
      <c r="L118" s="17">
        <v>230</v>
      </c>
      <c r="M118" s="17">
        <v>207</v>
      </c>
      <c r="N118" s="17">
        <v>157</v>
      </c>
    </row>
    <row r="119" spans="2:14" x14ac:dyDescent="0.2">
      <c r="B119" s="16">
        <v>4184</v>
      </c>
      <c r="C119" s="16" t="s">
        <v>1035</v>
      </c>
      <c r="D119" s="17">
        <v>729</v>
      </c>
      <c r="E119" s="17">
        <v>724</v>
      </c>
      <c r="F119" s="17">
        <v>564</v>
      </c>
      <c r="G119" s="17">
        <v>458</v>
      </c>
      <c r="H119" s="17">
        <v>106</v>
      </c>
      <c r="I119" s="17">
        <v>160</v>
      </c>
      <c r="J119" s="17">
        <v>5</v>
      </c>
      <c r="K119" s="17">
        <v>226</v>
      </c>
      <c r="L119" s="17">
        <v>155</v>
      </c>
      <c r="M119" s="17">
        <v>188</v>
      </c>
      <c r="N119" s="17">
        <v>160</v>
      </c>
    </row>
    <row r="120" spans="2:14" x14ac:dyDescent="0.2">
      <c r="B120" s="16">
        <v>4172</v>
      </c>
      <c r="C120" s="16" t="s">
        <v>1036</v>
      </c>
      <c r="D120" s="17">
        <v>277</v>
      </c>
      <c r="E120" s="17">
        <v>271</v>
      </c>
      <c r="F120" s="17">
        <v>252</v>
      </c>
      <c r="G120" s="17">
        <v>196</v>
      </c>
      <c r="H120" s="17">
        <v>56</v>
      </c>
      <c r="I120" s="17">
        <v>19</v>
      </c>
      <c r="J120" s="17">
        <v>6</v>
      </c>
      <c r="K120" s="17">
        <v>41</v>
      </c>
      <c r="L120" s="17">
        <v>121</v>
      </c>
      <c r="M120" s="17">
        <v>44</v>
      </c>
      <c r="N120" s="17">
        <v>71</v>
      </c>
    </row>
    <row r="121" spans="2:14" x14ac:dyDescent="0.2">
      <c r="B121" s="16">
        <v>4173</v>
      </c>
      <c r="C121" s="16" t="s">
        <v>1037</v>
      </c>
      <c r="D121" s="17">
        <v>192</v>
      </c>
      <c r="E121" s="17">
        <v>187</v>
      </c>
      <c r="F121" s="17">
        <v>149</v>
      </c>
      <c r="G121" s="17">
        <v>121</v>
      </c>
      <c r="H121" s="17">
        <v>28</v>
      </c>
      <c r="I121" s="17">
        <v>38</v>
      </c>
      <c r="J121" s="17">
        <v>5</v>
      </c>
      <c r="K121" s="17">
        <v>70</v>
      </c>
      <c r="L121" s="17">
        <v>38</v>
      </c>
      <c r="M121" s="17">
        <v>44</v>
      </c>
      <c r="N121" s="17">
        <v>40</v>
      </c>
    </row>
    <row r="122" spans="2:14" x14ac:dyDescent="0.2">
      <c r="B122" s="16">
        <v>4175</v>
      </c>
      <c r="C122" s="16" t="s">
        <v>1038</v>
      </c>
      <c r="D122" s="17">
        <v>342</v>
      </c>
      <c r="E122" s="17">
        <v>334</v>
      </c>
      <c r="F122" s="17">
        <v>309</v>
      </c>
      <c r="G122" s="17">
        <v>249</v>
      </c>
      <c r="H122" s="17">
        <v>60</v>
      </c>
      <c r="I122" s="17">
        <v>25</v>
      </c>
      <c r="J122" s="17">
        <v>8</v>
      </c>
      <c r="K122" s="17">
        <v>59</v>
      </c>
      <c r="L122" s="17">
        <v>81</v>
      </c>
      <c r="M122" s="17">
        <v>84</v>
      </c>
      <c r="N122" s="17">
        <v>118</v>
      </c>
    </row>
    <row r="123" spans="2:14" x14ac:dyDescent="0.2">
      <c r="B123" s="16">
        <v>4176</v>
      </c>
      <c r="C123" s="16" t="s">
        <v>1039</v>
      </c>
      <c r="D123" s="17">
        <v>261</v>
      </c>
      <c r="E123" s="17">
        <v>256</v>
      </c>
      <c r="F123" s="17">
        <v>231</v>
      </c>
      <c r="G123" s="17">
        <v>193</v>
      </c>
      <c r="H123" s="17">
        <v>38</v>
      </c>
      <c r="I123" s="17">
        <v>25</v>
      </c>
      <c r="J123" s="17">
        <v>5</v>
      </c>
      <c r="K123" s="17">
        <v>67</v>
      </c>
      <c r="L123" s="17">
        <v>62</v>
      </c>
      <c r="M123" s="17">
        <v>80</v>
      </c>
      <c r="N123" s="17">
        <v>52</v>
      </c>
    </row>
    <row r="124" spans="2:14" x14ac:dyDescent="0.2">
      <c r="B124" s="16">
        <v>4177</v>
      </c>
      <c r="C124" s="16" t="s">
        <v>1040</v>
      </c>
      <c r="D124" s="17">
        <v>438</v>
      </c>
      <c r="E124" s="17">
        <v>430</v>
      </c>
      <c r="F124" s="17">
        <v>417</v>
      </c>
      <c r="G124" s="17">
        <v>343</v>
      </c>
      <c r="H124" s="17">
        <v>74</v>
      </c>
      <c r="I124" s="17">
        <v>13</v>
      </c>
      <c r="J124" s="17">
        <v>8</v>
      </c>
      <c r="K124" s="17">
        <v>46</v>
      </c>
      <c r="L124" s="17">
        <v>73</v>
      </c>
      <c r="M124" s="17">
        <v>191</v>
      </c>
      <c r="N124" s="17">
        <v>128</v>
      </c>
    </row>
    <row r="125" spans="2:14" x14ac:dyDescent="0.2">
      <c r="B125" s="16">
        <v>4181</v>
      </c>
      <c r="C125" s="16" t="s">
        <v>1041</v>
      </c>
      <c r="D125" s="17">
        <v>413</v>
      </c>
      <c r="E125" s="17">
        <v>403</v>
      </c>
      <c r="F125" s="17">
        <v>344</v>
      </c>
      <c r="G125" s="17">
        <v>268</v>
      </c>
      <c r="H125" s="17">
        <v>76</v>
      </c>
      <c r="I125" s="17">
        <v>59</v>
      </c>
      <c r="J125" s="17">
        <v>10</v>
      </c>
      <c r="K125" s="17">
        <v>107</v>
      </c>
      <c r="L125" s="17">
        <v>76</v>
      </c>
      <c r="M125" s="17">
        <v>119</v>
      </c>
      <c r="N125" s="17">
        <v>111</v>
      </c>
    </row>
    <row r="126" spans="2:14" x14ac:dyDescent="0.2">
      <c r="B126" s="16">
        <v>4182</v>
      </c>
      <c r="C126" s="16" t="s">
        <v>1042</v>
      </c>
      <c r="D126" s="17">
        <v>316</v>
      </c>
      <c r="E126" s="17">
        <v>306</v>
      </c>
      <c r="F126" s="17">
        <v>252</v>
      </c>
      <c r="G126" s="17">
        <v>183</v>
      </c>
      <c r="H126" s="17">
        <v>69</v>
      </c>
      <c r="I126" s="17">
        <v>54</v>
      </c>
      <c r="J126" s="17">
        <v>10</v>
      </c>
      <c r="K126" s="17">
        <v>80</v>
      </c>
      <c r="L126" s="17">
        <v>90</v>
      </c>
      <c r="M126" s="17">
        <v>72</v>
      </c>
      <c r="N126" s="17">
        <v>74</v>
      </c>
    </row>
    <row r="127" spans="2:14" x14ac:dyDescent="0.2">
      <c r="B127" s="16">
        <v>4183</v>
      </c>
      <c r="C127" s="16" t="s">
        <v>1043</v>
      </c>
      <c r="D127" s="17">
        <v>375</v>
      </c>
      <c r="E127" s="17">
        <v>359</v>
      </c>
      <c r="F127" s="17">
        <v>318</v>
      </c>
      <c r="G127" s="17">
        <v>252</v>
      </c>
      <c r="H127" s="17">
        <v>66</v>
      </c>
      <c r="I127" s="17">
        <v>41</v>
      </c>
      <c r="J127" s="17">
        <v>16</v>
      </c>
      <c r="K127" s="17">
        <v>87</v>
      </c>
      <c r="L127" s="17">
        <v>80</v>
      </c>
      <c r="M127" s="17">
        <v>87</v>
      </c>
      <c r="N127" s="17">
        <v>121</v>
      </c>
    </row>
    <row r="128" spans="2:14" x14ac:dyDescent="0.2">
      <c r="B128" s="32">
        <v>4219</v>
      </c>
      <c r="C128" s="32" t="s">
        <v>1044</v>
      </c>
      <c r="D128" s="36">
        <v>15370</v>
      </c>
      <c r="E128" s="36">
        <v>14784</v>
      </c>
      <c r="F128" s="36">
        <v>13558</v>
      </c>
      <c r="G128" s="36">
        <v>10540</v>
      </c>
      <c r="H128" s="36">
        <v>3018</v>
      </c>
      <c r="I128" s="36">
        <v>1226</v>
      </c>
      <c r="J128" s="36">
        <v>586</v>
      </c>
      <c r="K128" s="36">
        <v>3400</v>
      </c>
      <c r="L128" s="36">
        <v>4303</v>
      </c>
      <c r="M128" s="36">
        <v>3678</v>
      </c>
      <c r="N128" s="36">
        <v>3989</v>
      </c>
    </row>
    <row r="129" spans="2:14" x14ac:dyDescent="0.2">
      <c r="B129" s="16">
        <v>4191</v>
      </c>
      <c r="C129" s="16" t="s">
        <v>1045</v>
      </c>
      <c r="D129" s="17">
        <v>247</v>
      </c>
      <c r="E129" s="17">
        <v>239</v>
      </c>
      <c r="F129" s="17">
        <v>237</v>
      </c>
      <c r="G129" s="17">
        <v>205</v>
      </c>
      <c r="H129" s="17">
        <v>32</v>
      </c>
      <c r="I129" s="17">
        <v>2</v>
      </c>
      <c r="J129" s="17">
        <v>8</v>
      </c>
      <c r="K129" s="17">
        <v>49</v>
      </c>
      <c r="L129" s="17">
        <v>39</v>
      </c>
      <c r="M129" s="17">
        <v>102</v>
      </c>
      <c r="N129" s="17">
        <v>57</v>
      </c>
    </row>
    <row r="130" spans="2:14" x14ac:dyDescent="0.2">
      <c r="B130" s="34">
        <v>4192</v>
      </c>
      <c r="C130" s="34" t="s">
        <v>1046</v>
      </c>
      <c r="D130" s="59">
        <v>503</v>
      </c>
      <c r="E130" s="59">
        <v>491</v>
      </c>
      <c r="F130" s="59">
        <v>446</v>
      </c>
      <c r="G130" s="59">
        <v>366</v>
      </c>
      <c r="H130" s="59">
        <v>80</v>
      </c>
      <c r="I130" s="59">
        <v>45</v>
      </c>
      <c r="J130" s="59">
        <v>12</v>
      </c>
      <c r="K130" s="59">
        <v>99</v>
      </c>
      <c r="L130" s="59">
        <v>156</v>
      </c>
      <c r="M130" s="59">
        <v>136</v>
      </c>
      <c r="N130" s="59">
        <v>112</v>
      </c>
    </row>
    <row r="131" spans="2:14" x14ac:dyDescent="0.2">
      <c r="B131" s="16">
        <v>4193</v>
      </c>
      <c r="C131" s="16" t="s">
        <v>1047</v>
      </c>
      <c r="D131" s="17">
        <v>194</v>
      </c>
      <c r="E131" s="17">
        <v>183</v>
      </c>
      <c r="F131" s="17">
        <v>170</v>
      </c>
      <c r="G131" s="17">
        <v>118</v>
      </c>
      <c r="H131" s="17">
        <v>52</v>
      </c>
      <c r="I131" s="17">
        <v>13</v>
      </c>
      <c r="J131" s="17">
        <v>11</v>
      </c>
      <c r="K131" s="17">
        <v>49</v>
      </c>
      <c r="L131" s="17">
        <v>37</v>
      </c>
      <c r="M131" s="17">
        <v>47</v>
      </c>
      <c r="N131" s="17">
        <v>61</v>
      </c>
    </row>
    <row r="132" spans="2:14" x14ac:dyDescent="0.2">
      <c r="B132" s="16">
        <v>4194</v>
      </c>
      <c r="C132" s="16" t="s">
        <v>1048</v>
      </c>
      <c r="D132" s="17">
        <v>517</v>
      </c>
      <c r="E132" s="17">
        <v>499</v>
      </c>
      <c r="F132" s="17">
        <v>449</v>
      </c>
      <c r="G132" s="17">
        <v>343</v>
      </c>
      <c r="H132" s="17">
        <v>106</v>
      </c>
      <c r="I132" s="17">
        <v>50</v>
      </c>
      <c r="J132" s="17">
        <v>18</v>
      </c>
      <c r="K132" s="17">
        <v>106</v>
      </c>
      <c r="L132" s="17">
        <v>89</v>
      </c>
      <c r="M132" s="17">
        <v>174</v>
      </c>
      <c r="N132" s="17">
        <v>148</v>
      </c>
    </row>
    <row r="133" spans="2:14" x14ac:dyDescent="0.2">
      <c r="B133" s="16">
        <v>4195</v>
      </c>
      <c r="C133" s="16" t="s">
        <v>1049</v>
      </c>
      <c r="D133" s="17">
        <v>446</v>
      </c>
      <c r="E133" s="17">
        <v>430</v>
      </c>
      <c r="F133" s="17">
        <v>372</v>
      </c>
      <c r="G133" s="17">
        <v>290</v>
      </c>
      <c r="H133" s="17">
        <v>82</v>
      </c>
      <c r="I133" s="17">
        <v>58</v>
      </c>
      <c r="J133" s="17">
        <v>16</v>
      </c>
      <c r="K133" s="17">
        <v>105</v>
      </c>
      <c r="L133" s="17">
        <v>89</v>
      </c>
      <c r="M133" s="17">
        <v>142</v>
      </c>
      <c r="N133" s="17">
        <v>110</v>
      </c>
    </row>
    <row r="134" spans="2:14" x14ac:dyDescent="0.2">
      <c r="B134" s="16">
        <v>4196</v>
      </c>
      <c r="C134" s="16" t="s">
        <v>1050</v>
      </c>
      <c r="D134" s="17">
        <v>620</v>
      </c>
      <c r="E134" s="17">
        <v>596</v>
      </c>
      <c r="F134" s="17">
        <v>536</v>
      </c>
      <c r="G134" s="17">
        <v>412</v>
      </c>
      <c r="H134" s="17">
        <v>124</v>
      </c>
      <c r="I134" s="17">
        <v>60</v>
      </c>
      <c r="J134" s="17">
        <v>24</v>
      </c>
      <c r="K134" s="17">
        <v>168</v>
      </c>
      <c r="L134" s="17">
        <v>137</v>
      </c>
      <c r="M134" s="17">
        <v>140</v>
      </c>
      <c r="N134" s="17">
        <v>175</v>
      </c>
    </row>
    <row r="135" spans="2:14" x14ac:dyDescent="0.2">
      <c r="B135" s="16">
        <v>4197</v>
      </c>
      <c r="C135" s="16" t="s">
        <v>1051</v>
      </c>
      <c r="D135" s="17">
        <v>278</v>
      </c>
      <c r="E135" s="17">
        <v>256</v>
      </c>
      <c r="F135" s="17">
        <v>227</v>
      </c>
      <c r="G135" s="17">
        <v>185</v>
      </c>
      <c r="H135" s="17">
        <v>42</v>
      </c>
      <c r="I135" s="17">
        <v>29</v>
      </c>
      <c r="J135" s="17">
        <v>22</v>
      </c>
      <c r="K135" s="17">
        <v>65</v>
      </c>
      <c r="L135" s="17">
        <v>84</v>
      </c>
      <c r="M135" s="17">
        <v>65</v>
      </c>
      <c r="N135" s="17">
        <v>64</v>
      </c>
    </row>
    <row r="136" spans="2:14" x14ac:dyDescent="0.2">
      <c r="B136" s="16">
        <v>4198</v>
      </c>
      <c r="C136" s="16" t="s">
        <v>1052</v>
      </c>
      <c r="D136" s="17">
        <v>374</v>
      </c>
      <c r="E136" s="17">
        <v>366</v>
      </c>
      <c r="F136" s="17">
        <v>346</v>
      </c>
      <c r="G136" s="17">
        <v>276</v>
      </c>
      <c r="H136" s="17">
        <v>70</v>
      </c>
      <c r="I136" s="17">
        <v>20</v>
      </c>
      <c r="J136" s="17">
        <v>8</v>
      </c>
      <c r="K136" s="17">
        <v>91</v>
      </c>
      <c r="L136" s="17">
        <v>86</v>
      </c>
      <c r="M136" s="17">
        <v>78</v>
      </c>
      <c r="N136" s="17">
        <v>119</v>
      </c>
    </row>
    <row r="137" spans="2:14" x14ac:dyDescent="0.2">
      <c r="B137" s="16">
        <v>4199</v>
      </c>
      <c r="C137" s="16" t="s">
        <v>1053</v>
      </c>
      <c r="D137" s="17">
        <v>293</v>
      </c>
      <c r="E137" s="17">
        <v>281</v>
      </c>
      <c r="F137" s="17">
        <v>263</v>
      </c>
      <c r="G137" s="17">
        <v>190</v>
      </c>
      <c r="H137" s="17">
        <v>73</v>
      </c>
      <c r="I137" s="17">
        <v>18</v>
      </c>
      <c r="J137" s="17">
        <v>12</v>
      </c>
      <c r="K137" s="17">
        <v>79</v>
      </c>
      <c r="L137" s="17">
        <v>93</v>
      </c>
      <c r="M137" s="17">
        <v>37</v>
      </c>
      <c r="N137" s="17">
        <v>84</v>
      </c>
    </row>
    <row r="138" spans="2:14" x14ac:dyDescent="0.2">
      <c r="B138" s="16">
        <v>4200</v>
      </c>
      <c r="C138" s="16" t="s">
        <v>1054</v>
      </c>
      <c r="D138" s="17">
        <v>843</v>
      </c>
      <c r="E138" s="17">
        <v>809</v>
      </c>
      <c r="F138" s="17">
        <v>757</v>
      </c>
      <c r="G138" s="17">
        <v>591</v>
      </c>
      <c r="H138" s="17">
        <v>166</v>
      </c>
      <c r="I138" s="17">
        <v>52</v>
      </c>
      <c r="J138" s="17">
        <v>34</v>
      </c>
      <c r="K138" s="17">
        <v>96</v>
      </c>
      <c r="L138" s="17">
        <v>301</v>
      </c>
      <c r="M138" s="17">
        <v>183</v>
      </c>
      <c r="N138" s="17">
        <v>263</v>
      </c>
    </row>
    <row r="139" spans="2:14" x14ac:dyDescent="0.2">
      <c r="B139" s="16">
        <v>4201</v>
      </c>
      <c r="C139" s="16" t="s">
        <v>283</v>
      </c>
      <c r="D139" s="17">
        <v>1658</v>
      </c>
      <c r="E139" s="17">
        <v>1563</v>
      </c>
      <c r="F139" s="17">
        <v>1379</v>
      </c>
      <c r="G139" s="17">
        <v>949</v>
      </c>
      <c r="H139" s="17">
        <v>430</v>
      </c>
      <c r="I139" s="17">
        <v>184</v>
      </c>
      <c r="J139" s="17">
        <v>95</v>
      </c>
      <c r="K139" s="17">
        <v>590</v>
      </c>
      <c r="L139" s="17">
        <v>499</v>
      </c>
      <c r="M139" s="17">
        <v>230</v>
      </c>
      <c r="N139" s="17">
        <v>339</v>
      </c>
    </row>
    <row r="140" spans="2:14" x14ac:dyDescent="0.2">
      <c r="B140" s="16">
        <v>4202</v>
      </c>
      <c r="C140" s="16" t="s">
        <v>1055</v>
      </c>
      <c r="D140" s="17">
        <v>867</v>
      </c>
      <c r="E140" s="17">
        <v>839</v>
      </c>
      <c r="F140" s="17">
        <v>764</v>
      </c>
      <c r="G140" s="17">
        <v>571</v>
      </c>
      <c r="H140" s="17">
        <v>193</v>
      </c>
      <c r="I140" s="17">
        <v>75</v>
      </c>
      <c r="J140" s="17">
        <v>28</v>
      </c>
      <c r="K140" s="17">
        <v>134</v>
      </c>
      <c r="L140" s="17">
        <v>212</v>
      </c>
      <c r="M140" s="17">
        <v>224</v>
      </c>
      <c r="N140" s="17">
        <v>297</v>
      </c>
    </row>
    <row r="141" spans="2:14" x14ac:dyDescent="0.2">
      <c r="B141" s="16">
        <v>4203</v>
      </c>
      <c r="C141" s="16" t="s">
        <v>1056</v>
      </c>
      <c r="D141" s="17">
        <v>1227</v>
      </c>
      <c r="E141" s="17">
        <v>1173</v>
      </c>
      <c r="F141" s="17">
        <v>1075</v>
      </c>
      <c r="G141" s="17">
        <v>889</v>
      </c>
      <c r="H141" s="17">
        <v>186</v>
      </c>
      <c r="I141" s="17">
        <v>98</v>
      </c>
      <c r="J141" s="17">
        <v>54</v>
      </c>
      <c r="K141" s="17">
        <v>285</v>
      </c>
      <c r="L141" s="17">
        <v>352</v>
      </c>
      <c r="M141" s="17">
        <v>272</v>
      </c>
      <c r="N141" s="17">
        <v>318</v>
      </c>
    </row>
    <row r="142" spans="2:14" x14ac:dyDescent="0.2">
      <c r="B142" s="16">
        <v>4204</v>
      </c>
      <c r="C142" s="16" t="s">
        <v>1057</v>
      </c>
      <c r="D142" s="17">
        <v>1193</v>
      </c>
      <c r="E142" s="17">
        <v>1148</v>
      </c>
      <c r="F142" s="17">
        <v>1095</v>
      </c>
      <c r="G142" s="17">
        <v>915</v>
      </c>
      <c r="H142" s="17">
        <v>180</v>
      </c>
      <c r="I142" s="17">
        <v>53</v>
      </c>
      <c r="J142" s="17">
        <v>45</v>
      </c>
      <c r="K142" s="17">
        <v>268</v>
      </c>
      <c r="L142" s="17">
        <v>403</v>
      </c>
      <c r="M142" s="17">
        <v>228</v>
      </c>
      <c r="N142" s="17">
        <v>294</v>
      </c>
    </row>
    <row r="143" spans="2:14" x14ac:dyDescent="0.2">
      <c r="B143" s="16">
        <v>4205</v>
      </c>
      <c r="C143" s="16" t="s">
        <v>1058</v>
      </c>
      <c r="D143" s="17">
        <v>725</v>
      </c>
      <c r="E143" s="17">
        <v>690</v>
      </c>
      <c r="F143" s="17">
        <v>631</v>
      </c>
      <c r="G143" s="17">
        <v>493</v>
      </c>
      <c r="H143" s="17">
        <v>138</v>
      </c>
      <c r="I143" s="17">
        <v>59</v>
      </c>
      <c r="J143" s="17">
        <v>35</v>
      </c>
      <c r="K143" s="17">
        <v>145</v>
      </c>
      <c r="L143" s="17">
        <v>191</v>
      </c>
      <c r="M143" s="17">
        <v>169</v>
      </c>
      <c r="N143" s="17">
        <v>220</v>
      </c>
    </row>
    <row r="144" spans="2:14" x14ac:dyDescent="0.2">
      <c r="B144" s="16">
        <v>4206</v>
      </c>
      <c r="C144" s="16" t="s">
        <v>1059</v>
      </c>
      <c r="D144" s="17">
        <v>1340</v>
      </c>
      <c r="E144" s="17">
        <v>1289</v>
      </c>
      <c r="F144" s="17">
        <v>1225</v>
      </c>
      <c r="G144" s="17">
        <v>958</v>
      </c>
      <c r="H144" s="17">
        <v>267</v>
      </c>
      <c r="I144" s="17">
        <v>64</v>
      </c>
      <c r="J144" s="17">
        <v>51</v>
      </c>
      <c r="K144" s="17">
        <v>228</v>
      </c>
      <c r="L144" s="17">
        <v>405</v>
      </c>
      <c r="M144" s="17">
        <v>367</v>
      </c>
      <c r="N144" s="17">
        <v>340</v>
      </c>
    </row>
    <row r="145" spans="2:14" x14ac:dyDescent="0.2">
      <c r="B145" s="16">
        <v>4207</v>
      </c>
      <c r="C145" s="16" t="s">
        <v>1060</v>
      </c>
      <c r="D145" s="17">
        <v>857</v>
      </c>
      <c r="E145" s="17">
        <v>832</v>
      </c>
      <c r="F145" s="17">
        <v>780</v>
      </c>
      <c r="G145" s="17">
        <v>629</v>
      </c>
      <c r="H145" s="17">
        <v>151</v>
      </c>
      <c r="I145" s="17">
        <v>52</v>
      </c>
      <c r="J145" s="17">
        <v>25</v>
      </c>
      <c r="K145" s="17">
        <v>172</v>
      </c>
      <c r="L145" s="17">
        <v>218</v>
      </c>
      <c r="M145" s="17">
        <v>297</v>
      </c>
      <c r="N145" s="17">
        <v>170</v>
      </c>
    </row>
    <row r="146" spans="2:14" x14ac:dyDescent="0.2">
      <c r="B146" s="16">
        <v>4208</v>
      </c>
      <c r="C146" s="16" t="s">
        <v>1061</v>
      </c>
      <c r="D146" s="17">
        <v>1009</v>
      </c>
      <c r="E146" s="17">
        <v>994</v>
      </c>
      <c r="F146" s="17">
        <v>889</v>
      </c>
      <c r="G146" s="17">
        <v>651</v>
      </c>
      <c r="H146" s="17">
        <v>238</v>
      </c>
      <c r="I146" s="17">
        <v>105</v>
      </c>
      <c r="J146" s="17">
        <v>15</v>
      </c>
      <c r="K146" s="17">
        <v>166</v>
      </c>
      <c r="L146" s="17">
        <v>184</v>
      </c>
      <c r="M146" s="17">
        <v>299</v>
      </c>
      <c r="N146" s="17">
        <v>360</v>
      </c>
    </row>
    <row r="147" spans="2:14" x14ac:dyDescent="0.2">
      <c r="B147" s="16">
        <v>4209</v>
      </c>
      <c r="C147" s="16" t="s">
        <v>1062</v>
      </c>
      <c r="D147" s="17">
        <v>1365</v>
      </c>
      <c r="E147" s="17">
        <v>1317</v>
      </c>
      <c r="F147" s="17">
        <v>1173</v>
      </c>
      <c r="G147" s="17">
        <v>932</v>
      </c>
      <c r="H147" s="17">
        <v>241</v>
      </c>
      <c r="I147" s="17">
        <v>144</v>
      </c>
      <c r="J147" s="17">
        <v>48</v>
      </c>
      <c r="K147" s="17">
        <v>337</v>
      </c>
      <c r="L147" s="17">
        <v>420</v>
      </c>
      <c r="M147" s="17">
        <v>347</v>
      </c>
      <c r="N147" s="17">
        <v>261</v>
      </c>
    </row>
    <row r="148" spans="2:14" x14ac:dyDescent="0.2">
      <c r="B148" s="16">
        <v>4210</v>
      </c>
      <c r="C148" s="16" t="s">
        <v>1063</v>
      </c>
      <c r="D148" s="17">
        <v>814</v>
      </c>
      <c r="E148" s="17">
        <v>789</v>
      </c>
      <c r="F148" s="17">
        <v>744</v>
      </c>
      <c r="G148" s="17">
        <v>577</v>
      </c>
      <c r="H148" s="17">
        <v>167</v>
      </c>
      <c r="I148" s="17">
        <v>45</v>
      </c>
      <c r="J148" s="17">
        <v>25</v>
      </c>
      <c r="K148" s="17">
        <v>168</v>
      </c>
      <c r="L148" s="17">
        <v>308</v>
      </c>
      <c r="M148" s="17">
        <v>141</v>
      </c>
      <c r="N148" s="17">
        <v>197</v>
      </c>
    </row>
    <row r="149" spans="2:14" x14ac:dyDescent="0.2">
      <c r="B149" s="32">
        <v>4249</v>
      </c>
      <c r="C149" s="32" t="s">
        <v>1064</v>
      </c>
      <c r="D149" s="36">
        <v>9037</v>
      </c>
      <c r="E149" s="36">
        <v>8740</v>
      </c>
      <c r="F149" s="36">
        <v>7773</v>
      </c>
      <c r="G149" s="36">
        <v>5671</v>
      </c>
      <c r="H149" s="36">
        <v>2102</v>
      </c>
      <c r="I149" s="36">
        <v>967</v>
      </c>
      <c r="J149" s="36">
        <v>297</v>
      </c>
      <c r="K149" s="36">
        <v>1715</v>
      </c>
      <c r="L149" s="36">
        <v>1947</v>
      </c>
      <c r="M149" s="36">
        <v>2917</v>
      </c>
      <c r="N149" s="36">
        <v>2458</v>
      </c>
    </row>
    <row r="150" spans="2:14" x14ac:dyDescent="0.2">
      <c r="B150" s="16">
        <v>4221</v>
      </c>
      <c r="C150" s="16" t="s">
        <v>1065</v>
      </c>
      <c r="D150" s="17">
        <v>228</v>
      </c>
      <c r="E150" s="17">
        <v>223</v>
      </c>
      <c r="F150" s="17">
        <v>215</v>
      </c>
      <c r="G150" s="17">
        <v>146</v>
      </c>
      <c r="H150" s="17">
        <v>69</v>
      </c>
      <c r="I150" s="17">
        <v>8</v>
      </c>
      <c r="J150" s="17">
        <v>5</v>
      </c>
      <c r="K150" s="17">
        <v>39</v>
      </c>
      <c r="L150" s="17">
        <v>26</v>
      </c>
      <c r="M150" s="17">
        <v>86</v>
      </c>
      <c r="N150" s="17">
        <v>77</v>
      </c>
    </row>
    <row r="151" spans="2:14" x14ac:dyDescent="0.2">
      <c r="B151" s="34">
        <v>4222</v>
      </c>
      <c r="C151" s="34" t="s">
        <v>1066</v>
      </c>
      <c r="D151" s="59">
        <v>427</v>
      </c>
      <c r="E151" s="59">
        <v>418</v>
      </c>
      <c r="F151" s="59">
        <v>360</v>
      </c>
      <c r="G151" s="59">
        <v>273</v>
      </c>
      <c r="H151" s="59">
        <v>87</v>
      </c>
      <c r="I151" s="59">
        <v>58</v>
      </c>
      <c r="J151" s="59">
        <v>9</v>
      </c>
      <c r="K151" s="59">
        <v>82</v>
      </c>
      <c r="L151" s="59">
        <v>55</v>
      </c>
      <c r="M151" s="59">
        <v>156</v>
      </c>
      <c r="N151" s="59">
        <v>134</v>
      </c>
    </row>
    <row r="152" spans="2:14" x14ac:dyDescent="0.2">
      <c r="B152" s="16">
        <v>4223</v>
      </c>
      <c r="C152" s="16" t="s">
        <v>1067</v>
      </c>
      <c r="D152" s="17">
        <v>486</v>
      </c>
      <c r="E152" s="17">
        <v>471</v>
      </c>
      <c r="F152" s="17">
        <v>425</v>
      </c>
      <c r="G152" s="17">
        <v>301</v>
      </c>
      <c r="H152" s="17">
        <v>124</v>
      </c>
      <c r="I152" s="17">
        <v>46</v>
      </c>
      <c r="J152" s="17">
        <v>15</v>
      </c>
      <c r="K152" s="17">
        <v>78</v>
      </c>
      <c r="L152" s="17">
        <v>85</v>
      </c>
      <c r="M152" s="17">
        <v>121</v>
      </c>
      <c r="N152" s="17">
        <v>202</v>
      </c>
    </row>
    <row r="153" spans="2:14" x14ac:dyDescent="0.2">
      <c r="B153" s="16">
        <v>4224</v>
      </c>
      <c r="C153" s="16" t="s">
        <v>1068</v>
      </c>
      <c r="D153" s="17">
        <v>306</v>
      </c>
      <c r="E153" s="17">
        <v>296</v>
      </c>
      <c r="F153" s="17">
        <v>232</v>
      </c>
      <c r="G153" s="17">
        <v>154</v>
      </c>
      <c r="H153" s="17">
        <v>78</v>
      </c>
      <c r="I153" s="17">
        <v>64</v>
      </c>
      <c r="J153" s="17">
        <v>10</v>
      </c>
      <c r="K153" s="17">
        <v>99</v>
      </c>
      <c r="L153" s="17">
        <v>41</v>
      </c>
      <c r="M153" s="17">
        <v>82</v>
      </c>
      <c r="N153" s="17">
        <v>84</v>
      </c>
    </row>
    <row r="154" spans="2:14" x14ac:dyDescent="0.2">
      <c r="B154" s="16">
        <v>4226</v>
      </c>
      <c r="C154" s="16" t="s">
        <v>1069</v>
      </c>
      <c r="D154" s="17">
        <v>191</v>
      </c>
      <c r="E154" s="17">
        <v>188</v>
      </c>
      <c r="F154" s="17">
        <v>161</v>
      </c>
      <c r="G154" s="17">
        <v>132</v>
      </c>
      <c r="H154" s="17">
        <v>29</v>
      </c>
      <c r="I154" s="17">
        <v>27</v>
      </c>
      <c r="J154" s="17">
        <v>3</v>
      </c>
      <c r="K154" s="17">
        <v>44</v>
      </c>
      <c r="L154" s="17">
        <v>25</v>
      </c>
      <c r="M154" s="17">
        <v>71</v>
      </c>
      <c r="N154" s="17">
        <v>51</v>
      </c>
    </row>
    <row r="155" spans="2:14" x14ac:dyDescent="0.2">
      <c r="B155" s="16">
        <v>4227</v>
      </c>
      <c r="C155" s="16" t="s">
        <v>1070</v>
      </c>
      <c r="D155" s="17">
        <v>200</v>
      </c>
      <c r="E155" s="17">
        <v>189</v>
      </c>
      <c r="F155" s="17">
        <v>157</v>
      </c>
      <c r="G155" s="17">
        <v>110</v>
      </c>
      <c r="H155" s="17">
        <v>47</v>
      </c>
      <c r="I155" s="17">
        <v>32</v>
      </c>
      <c r="J155" s="17">
        <v>11</v>
      </c>
      <c r="K155" s="17">
        <v>49</v>
      </c>
      <c r="L155" s="17">
        <v>34</v>
      </c>
      <c r="M155" s="17">
        <v>60</v>
      </c>
      <c r="N155" s="17">
        <v>57</v>
      </c>
    </row>
    <row r="156" spans="2:14" x14ac:dyDescent="0.2">
      <c r="B156" s="16">
        <v>4228</v>
      </c>
      <c r="C156" s="16" t="s">
        <v>1071</v>
      </c>
      <c r="D156" s="17">
        <v>740</v>
      </c>
      <c r="E156" s="17">
        <v>713</v>
      </c>
      <c r="F156" s="17">
        <v>609</v>
      </c>
      <c r="G156" s="17">
        <v>457</v>
      </c>
      <c r="H156" s="17">
        <v>152</v>
      </c>
      <c r="I156" s="17">
        <v>104</v>
      </c>
      <c r="J156" s="17">
        <v>27</v>
      </c>
      <c r="K156" s="17">
        <v>168</v>
      </c>
      <c r="L156" s="17">
        <v>229</v>
      </c>
      <c r="M156" s="17">
        <v>187</v>
      </c>
      <c r="N156" s="17">
        <v>156</v>
      </c>
    </row>
    <row r="157" spans="2:14" x14ac:dyDescent="0.2">
      <c r="B157" s="16">
        <v>4229</v>
      </c>
      <c r="C157" s="16" t="s">
        <v>1072</v>
      </c>
      <c r="D157" s="17">
        <v>349</v>
      </c>
      <c r="E157" s="17">
        <v>342</v>
      </c>
      <c r="F157" s="17">
        <v>298</v>
      </c>
      <c r="G157" s="17">
        <v>239</v>
      </c>
      <c r="H157" s="17">
        <v>59</v>
      </c>
      <c r="I157" s="17">
        <v>44</v>
      </c>
      <c r="J157" s="17">
        <v>7</v>
      </c>
      <c r="K157" s="17">
        <v>100</v>
      </c>
      <c r="L157" s="17">
        <v>63</v>
      </c>
      <c r="M157" s="17">
        <v>95</v>
      </c>
      <c r="N157" s="17">
        <v>91</v>
      </c>
    </row>
    <row r="158" spans="2:14" x14ac:dyDescent="0.2">
      <c r="B158" s="16">
        <v>4230</v>
      </c>
      <c r="C158" s="16" t="s">
        <v>1073</v>
      </c>
      <c r="D158" s="17">
        <v>385</v>
      </c>
      <c r="E158" s="17">
        <v>376</v>
      </c>
      <c r="F158" s="17">
        <v>347</v>
      </c>
      <c r="G158" s="17">
        <v>283</v>
      </c>
      <c r="H158" s="17">
        <v>64</v>
      </c>
      <c r="I158" s="17">
        <v>29</v>
      </c>
      <c r="J158" s="17">
        <v>9</v>
      </c>
      <c r="K158" s="17">
        <v>24</v>
      </c>
      <c r="L158" s="17">
        <v>102</v>
      </c>
      <c r="M158" s="17">
        <v>185</v>
      </c>
      <c r="N158" s="17">
        <v>74</v>
      </c>
    </row>
    <row r="159" spans="2:14" x14ac:dyDescent="0.2">
      <c r="B159" s="16">
        <v>4231</v>
      </c>
      <c r="C159" s="16" t="s">
        <v>1074</v>
      </c>
      <c r="D159" s="17">
        <v>299</v>
      </c>
      <c r="E159" s="17">
        <v>295</v>
      </c>
      <c r="F159" s="17">
        <v>261</v>
      </c>
      <c r="G159" s="17">
        <v>166</v>
      </c>
      <c r="H159" s="17">
        <v>95</v>
      </c>
      <c r="I159" s="17">
        <v>34</v>
      </c>
      <c r="J159" s="17">
        <v>4</v>
      </c>
      <c r="K159" s="17">
        <v>71</v>
      </c>
      <c r="L159" s="17">
        <v>44</v>
      </c>
      <c r="M159" s="17">
        <v>90</v>
      </c>
      <c r="N159" s="17">
        <v>94</v>
      </c>
    </row>
    <row r="160" spans="2:14" x14ac:dyDescent="0.2">
      <c r="B160" s="16">
        <v>4232</v>
      </c>
      <c r="C160" s="16" t="s">
        <v>1075</v>
      </c>
      <c r="D160" s="17">
        <v>65</v>
      </c>
      <c r="E160" s="17">
        <v>63</v>
      </c>
      <c r="F160" s="17">
        <v>62</v>
      </c>
      <c r="G160" s="17">
        <v>44</v>
      </c>
      <c r="H160" s="17">
        <v>18</v>
      </c>
      <c r="I160" s="17">
        <v>1</v>
      </c>
      <c r="J160" s="17">
        <v>2</v>
      </c>
      <c r="K160" s="17">
        <v>13</v>
      </c>
      <c r="L160" s="17">
        <v>8</v>
      </c>
      <c r="M160" s="17">
        <v>16</v>
      </c>
      <c r="N160" s="17">
        <v>28</v>
      </c>
    </row>
    <row r="161" spans="2:14" x14ac:dyDescent="0.2">
      <c r="B161" s="16">
        <v>4233</v>
      </c>
      <c r="C161" s="16" t="s">
        <v>1076</v>
      </c>
      <c r="D161" s="17">
        <v>132</v>
      </c>
      <c r="E161" s="17">
        <v>130</v>
      </c>
      <c r="F161" s="17">
        <v>106</v>
      </c>
      <c r="G161" s="17">
        <v>90</v>
      </c>
      <c r="H161" s="17">
        <v>16</v>
      </c>
      <c r="I161" s="17">
        <v>24</v>
      </c>
      <c r="J161" s="17">
        <v>2</v>
      </c>
      <c r="K161" s="17">
        <v>29</v>
      </c>
      <c r="L161" s="17">
        <v>12</v>
      </c>
      <c r="M161" s="17">
        <v>39</v>
      </c>
      <c r="N161" s="17">
        <v>52</v>
      </c>
    </row>
    <row r="162" spans="2:14" x14ac:dyDescent="0.2">
      <c r="B162" s="16">
        <v>4234</v>
      </c>
      <c r="C162" s="16" t="s">
        <v>1077</v>
      </c>
      <c r="D162" s="17">
        <v>916</v>
      </c>
      <c r="E162" s="17">
        <v>882</v>
      </c>
      <c r="F162" s="17">
        <v>787</v>
      </c>
      <c r="G162" s="17">
        <v>602</v>
      </c>
      <c r="H162" s="17">
        <v>185</v>
      </c>
      <c r="I162" s="17">
        <v>95</v>
      </c>
      <c r="J162" s="17">
        <v>34</v>
      </c>
      <c r="K162" s="17">
        <v>153</v>
      </c>
      <c r="L162" s="17">
        <v>193</v>
      </c>
      <c r="M162" s="17">
        <v>308</v>
      </c>
      <c r="N162" s="17">
        <v>262</v>
      </c>
    </row>
    <row r="163" spans="2:14" x14ac:dyDescent="0.2">
      <c r="B163" s="16">
        <v>4235</v>
      </c>
      <c r="C163" s="16" t="s">
        <v>1078</v>
      </c>
      <c r="D163" s="17">
        <v>319</v>
      </c>
      <c r="E163" s="17">
        <v>303</v>
      </c>
      <c r="F163" s="17">
        <v>261</v>
      </c>
      <c r="G163" s="17">
        <v>167</v>
      </c>
      <c r="H163" s="17">
        <v>94</v>
      </c>
      <c r="I163" s="17">
        <v>42</v>
      </c>
      <c r="J163" s="17">
        <v>16</v>
      </c>
      <c r="K163" s="17">
        <v>79</v>
      </c>
      <c r="L163" s="17">
        <v>42</v>
      </c>
      <c r="M163" s="17">
        <v>118</v>
      </c>
      <c r="N163" s="17">
        <v>80</v>
      </c>
    </row>
    <row r="164" spans="2:14" x14ac:dyDescent="0.2">
      <c r="B164" s="16">
        <v>4236</v>
      </c>
      <c r="C164" s="16" t="s">
        <v>1079</v>
      </c>
      <c r="D164" s="17">
        <v>1633</v>
      </c>
      <c r="E164" s="17">
        <v>1556</v>
      </c>
      <c r="F164" s="17">
        <v>1428</v>
      </c>
      <c r="G164" s="17">
        <v>968</v>
      </c>
      <c r="H164" s="17">
        <v>460</v>
      </c>
      <c r="I164" s="17">
        <v>128</v>
      </c>
      <c r="J164" s="17">
        <v>77</v>
      </c>
      <c r="K164" s="17">
        <v>278</v>
      </c>
      <c r="L164" s="17">
        <v>464</v>
      </c>
      <c r="M164" s="17">
        <v>486</v>
      </c>
      <c r="N164" s="17">
        <v>405</v>
      </c>
    </row>
    <row r="165" spans="2:14" x14ac:dyDescent="0.2">
      <c r="B165" s="16">
        <v>4237</v>
      </c>
      <c r="C165" s="16" t="s">
        <v>1080</v>
      </c>
      <c r="D165" s="17">
        <v>373</v>
      </c>
      <c r="E165" s="17">
        <v>362</v>
      </c>
      <c r="F165" s="17">
        <v>327</v>
      </c>
      <c r="G165" s="17">
        <v>248</v>
      </c>
      <c r="H165" s="17">
        <v>79</v>
      </c>
      <c r="I165" s="17">
        <v>35</v>
      </c>
      <c r="J165" s="17">
        <v>11</v>
      </c>
      <c r="K165" s="17">
        <v>47</v>
      </c>
      <c r="L165" s="17">
        <v>41</v>
      </c>
      <c r="M165" s="17">
        <v>179</v>
      </c>
      <c r="N165" s="17">
        <v>106</v>
      </c>
    </row>
    <row r="166" spans="2:14" x14ac:dyDescent="0.2">
      <c r="B166" s="16">
        <v>4238</v>
      </c>
      <c r="C166" s="16" t="s">
        <v>1081</v>
      </c>
      <c r="D166" s="17">
        <v>251</v>
      </c>
      <c r="E166" s="17">
        <v>242</v>
      </c>
      <c r="F166" s="17">
        <v>216</v>
      </c>
      <c r="G166" s="17">
        <v>166</v>
      </c>
      <c r="H166" s="17">
        <v>50</v>
      </c>
      <c r="I166" s="17">
        <v>26</v>
      </c>
      <c r="J166" s="17">
        <v>9</v>
      </c>
      <c r="K166" s="17">
        <v>39</v>
      </c>
      <c r="L166" s="17">
        <v>36</v>
      </c>
      <c r="M166" s="17">
        <v>115</v>
      </c>
      <c r="N166" s="17">
        <v>61</v>
      </c>
    </row>
    <row r="167" spans="2:14" x14ac:dyDescent="0.2">
      <c r="B167" s="16">
        <v>4239</v>
      </c>
      <c r="C167" s="16" t="s">
        <v>1082</v>
      </c>
      <c r="D167" s="17">
        <v>968</v>
      </c>
      <c r="E167" s="17">
        <v>940</v>
      </c>
      <c r="F167" s="17">
        <v>835</v>
      </c>
      <c r="G167" s="17">
        <v>566</v>
      </c>
      <c r="H167" s="17">
        <v>269</v>
      </c>
      <c r="I167" s="17">
        <v>105</v>
      </c>
      <c r="J167" s="17">
        <v>28</v>
      </c>
      <c r="K167" s="17">
        <v>220</v>
      </c>
      <c r="L167" s="17">
        <v>267</v>
      </c>
      <c r="M167" s="17">
        <v>248</v>
      </c>
      <c r="N167" s="17">
        <v>233</v>
      </c>
    </row>
    <row r="168" spans="2:14" x14ac:dyDescent="0.2">
      <c r="B168" s="16">
        <v>4240</v>
      </c>
      <c r="C168" s="16" t="s">
        <v>1083</v>
      </c>
      <c r="D168" s="17">
        <v>769</v>
      </c>
      <c r="E168" s="17">
        <v>751</v>
      </c>
      <c r="F168" s="17">
        <v>686</v>
      </c>
      <c r="G168" s="17">
        <v>559</v>
      </c>
      <c r="H168" s="17">
        <v>127</v>
      </c>
      <c r="I168" s="17">
        <v>65</v>
      </c>
      <c r="J168" s="17">
        <v>18</v>
      </c>
      <c r="K168" s="17">
        <v>103</v>
      </c>
      <c r="L168" s="17">
        <v>180</v>
      </c>
      <c r="M168" s="17">
        <v>275</v>
      </c>
      <c r="N168" s="17">
        <v>211</v>
      </c>
    </row>
    <row r="169" spans="2:14" x14ac:dyDescent="0.2">
      <c r="B169" s="32">
        <v>4269</v>
      </c>
      <c r="C169" s="32" t="s">
        <v>1084</v>
      </c>
      <c r="D169" s="36">
        <v>10572</v>
      </c>
      <c r="E169" s="36">
        <v>10282</v>
      </c>
      <c r="F169" s="36">
        <v>9320</v>
      </c>
      <c r="G169" s="36">
        <v>7204</v>
      </c>
      <c r="H169" s="36">
        <v>2116</v>
      </c>
      <c r="I169" s="36">
        <v>962</v>
      </c>
      <c r="J169" s="36">
        <v>290</v>
      </c>
      <c r="K169" s="36">
        <v>1962</v>
      </c>
      <c r="L169" s="36">
        <v>3114</v>
      </c>
      <c r="M169" s="36">
        <v>2765</v>
      </c>
      <c r="N169" s="36">
        <v>2731</v>
      </c>
    </row>
    <row r="170" spans="2:14" x14ac:dyDescent="0.2">
      <c r="B170" s="16">
        <v>4251</v>
      </c>
      <c r="C170" s="16" t="s">
        <v>1085</v>
      </c>
      <c r="D170" s="17">
        <v>289</v>
      </c>
      <c r="E170" s="17">
        <v>285</v>
      </c>
      <c r="F170" s="17">
        <v>235</v>
      </c>
      <c r="G170" s="17">
        <v>199</v>
      </c>
      <c r="H170" s="17">
        <v>36</v>
      </c>
      <c r="I170" s="17">
        <v>50</v>
      </c>
      <c r="J170" s="17">
        <v>4</v>
      </c>
      <c r="K170" s="17">
        <v>80</v>
      </c>
      <c r="L170" s="17">
        <v>56</v>
      </c>
      <c r="M170" s="17">
        <v>86</v>
      </c>
      <c r="N170" s="17">
        <v>67</v>
      </c>
    </row>
    <row r="171" spans="2:14" x14ac:dyDescent="0.2">
      <c r="B171" s="34">
        <v>4252</v>
      </c>
      <c r="C171" s="34" t="s">
        <v>1086</v>
      </c>
      <c r="D171" s="59">
        <v>752</v>
      </c>
      <c r="E171" s="59">
        <v>727</v>
      </c>
      <c r="F171" s="59">
        <v>674</v>
      </c>
      <c r="G171" s="59">
        <v>501</v>
      </c>
      <c r="H171" s="59">
        <v>173</v>
      </c>
      <c r="I171" s="59">
        <v>53</v>
      </c>
      <c r="J171" s="59">
        <v>25</v>
      </c>
      <c r="K171" s="59">
        <v>95</v>
      </c>
      <c r="L171" s="59">
        <v>166</v>
      </c>
      <c r="M171" s="59">
        <v>218</v>
      </c>
      <c r="N171" s="59">
        <v>273</v>
      </c>
    </row>
    <row r="172" spans="2:14" x14ac:dyDescent="0.2">
      <c r="B172" s="16">
        <v>4253</v>
      </c>
      <c r="C172" s="16" t="s">
        <v>1087</v>
      </c>
      <c r="D172" s="17">
        <v>1249</v>
      </c>
      <c r="E172" s="17">
        <v>1226</v>
      </c>
      <c r="F172" s="17">
        <v>1148</v>
      </c>
      <c r="G172" s="17">
        <v>1012</v>
      </c>
      <c r="H172" s="17">
        <v>136</v>
      </c>
      <c r="I172" s="17">
        <v>78</v>
      </c>
      <c r="J172" s="17">
        <v>23</v>
      </c>
      <c r="K172" s="17">
        <v>144</v>
      </c>
      <c r="L172" s="17">
        <v>432</v>
      </c>
      <c r="M172" s="17">
        <v>336</v>
      </c>
      <c r="N172" s="17">
        <v>337</v>
      </c>
    </row>
    <row r="173" spans="2:14" x14ac:dyDescent="0.2">
      <c r="B173" s="16">
        <v>4254</v>
      </c>
      <c r="C173" s="16" t="s">
        <v>1088</v>
      </c>
      <c r="D173" s="17">
        <v>2498</v>
      </c>
      <c r="E173" s="17">
        <v>2441</v>
      </c>
      <c r="F173" s="17">
        <v>2277</v>
      </c>
      <c r="G173" s="17">
        <v>1747</v>
      </c>
      <c r="H173" s="17">
        <v>530</v>
      </c>
      <c r="I173" s="17">
        <v>164</v>
      </c>
      <c r="J173" s="17">
        <v>57</v>
      </c>
      <c r="K173" s="17">
        <v>400</v>
      </c>
      <c r="L173" s="17">
        <v>788</v>
      </c>
      <c r="M173" s="17">
        <v>612</v>
      </c>
      <c r="N173" s="17">
        <v>698</v>
      </c>
    </row>
    <row r="174" spans="2:14" x14ac:dyDescent="0.2">
      <c r="B174" s="16">
        <v>4255</v>
      </c>
      <c r="C174" s="16" t="s">
        <v>1089</v>
      </c>
      <c r="D174" s="17">
        <v>394</v>
      </c>
      <c r="E174" s="17">
        <v>385</v>
      </c>
      <c r="F174" s="17">
        <v>366</v>
      </c>
      <c r="G174" s="17">
        <v>294</v>
      </c>
      <c r="H174" s="17">
        <v>72</v>
      </c>
      <c r="I174" s="17">
        <v>19</v>
      </c>
      <c r="J174" s="17">
        <v>9</v>
      </c>
      <c r="K174" s="17">
        <v>69</v>
      </c>
      <c r="L174" s="17">
        <v>98</v>
      </c>
      <c r="M174" s="17">
        <v>115</v>
      </c>
      <c r="N174" s="17">
        <v>112</v>
      </c>
    </row>
    <row r="175" spans="2:14" x14ac:dyDescent="0.2">
      <c r="B175" s="16">
        <v>4256</v>
      </c>
      <c r="C175" s="16" t="s">
        <v>1090</v>
      </c>
      <c r="D175" s="17">
        <v>331</v>
      </c>
      <c r="E175" s="17">
        <v>320</v>
      </c>
      <c r="F175" s="17">
        <v>293</v>
      </c>
      <c r="G175" s="17">
        <v>224</v>
      </c>
      <c r="H175" s="17">
        <v>69</v>
      </c>
      <c r="I175" s="17">
        <v>27</v>
      </c>
      <c r="J175" s="17">
        <v>11</v>
      </c>
      <c r="K175" s="17">
        <v>73</v>
      </c>
      <c r="L175" s="17">
        <v>89</v>
      </c>
      <c r="M175" s="17">
        <v>102</v>
      </c>
      <c r="N175" s="17">
        <v>67</v>
      </c>
    </row>
    <row r="176" spans="2:14" x14ac:dyDescent="0.2">
      <c r="B176" s="16">
        <v>4257</v>
      </c>
      <c r="C176" s="16" t="s">
        <v>1091</v>
      </c>
      <c r="D176" s="17">
        <v>152</v>
      </c>
      <c r="E176" s="17">
        <v>148</v>
      </c>
      <c r="F176" s="17">
        <v>124</v>
      </c>
      <c r="G176" s="17">
        <v>110</v>
      </c>
      <c r="H176" s="17">
        <v>14</v>
      </c>
      <c r="I176" s="17">
        <v>24</v>
      </c>
      <c r="J176" s="17">
        <v>4</v>
      </c>
      <c r="K176" s="17">
        <v>33</v>
      </c>
      <c r="L176" s="17">
        <v>33</v>
      </c>
      <c r="M176" s="17">
        <v>50</v>
      </c>
      <c r="N176" s="17">
        <v>36</v>
      </c>
    </row>
    <row r="177" spans="2:14" x14ac:dyDescent="0.2">
      <c r="B177" s="16">
        <v>4258</v>
      </c>
      <c r="C177" s="16" t="s">
        <v>285</v>
      </c>
      <c r="D177" s="17">
        <v>1930</v>
      </c>
      <c r="E177" s="17">
        <v>1862</v>
      </c>
      <c r="F177" s="17">
        <v>1611</v>
      </c>
      <c r="G177" s="17">
        <v>1060</v>
      </c>
      <c r="H177" s="17">
        <v>551</v>
      </c>
      <c r="I177" s="17">
        <v>251</v>
      </c>
      <c r="J177" s="17">
        <v>68</v>
      </c>
      <c r="K177" s="17">
        <v>517</v>
      </c>
      <c r="L177" s="17">
        <v>710</v>
      </c>
      <c r="M177" s="17">
        <v>383</v>
      </c>
      <c r="N177" s="17">
        <v>320</v>
      </c>
    </row>
    <row r="178" spans="2:14" x14ac:dyDescent="0.2">
      <c r="B178" s="16">
        <v>4259</v>
      </c>
      <c r="C178" s="16" t="s">
        <v>1092</v>
      </c>
      <c r="D178" s="17">
        <v>280</v>
      </c>
      <c r="E178" s="17">
        <v>264</v>
      </c>
      <c r="F178" s="17">
        <v>216</v>
      </c>
      <c r="G178" s="17">
        <v>169</v>
      </c>
      <c r="H178" s="17">
        <v>47</v>
      </c>
      <c r="I178" s="17">
        <v>48</v>
      </c>
      <c r="J178" s="17">
        <v>16</v>
      </c>
      <c r="K178" s="17">
        <v>55</v>
      </c>
      <c r="L178" s="17">
        <v>61</v>
      </c>
      <c r="M178" s="17">
        <v>81</v>
      </c>
      <c r="N178" s="17">
        <v>83</v>
      </c>
    </row>
    <row r="179" spans="2:14" x14ac:dyDescent="0.2">
      <c r="B179" s="16">
        <v>4260</v>
      </c>
      <c r="C179" s="16" t="s">
        <v>1093</v>
      </c>
      <c r="D179" s="17">
        <v>603</v>
      </c>
      <c r="E179" s="17">
        <v>572</v>
      </c>
      <c r="F179" s="17">
        <v>534</v>
      </c>
      <c r="G179" s="17">
        <v>380</v>
      </c>
      <c r="H179" s="17">
        <v>154</v>
      </c>
      <c r="I179" s="17">
        <v>38</v>
      </c>
      <c r="J179" s="17">
        <v>31</v>
      </c>
      <c r="K179" s="17">
        <v>79</v>
      </c>
      <c r="L179" s="17">
        <v>190</v>
      </c>
      <c r="M179" s="17">
        <v>177</v>
      </c>
      <c r="N179" s="17">
        <v>157</v>
      </c>
    </row>
    <row r="180" spans="2:14" x14ac:dyDescent="0.2">
      <c r="B180" s="16">
        <v>4261</v>
      </c>
      <c r="C180" s="16" t="s">
        <v>1094</v>
      </c>
      <c r="D180" s="17">
        <v>667</v>
      </c>
      <c r="E180" s="17">
        <v>652</v>
      </c>
      <c r="F180" s="17">
        <v>618</v>
      </c>
      <c r="G180" s="17">
        <v>513</v>
      </c>
      <c r="H180" s="17">
        <v>105</v>
      </c>
      <c r="I180" s="17">
        <v>34</v>
      </c>
      <c r="J180" s="17">
        <v>15</v>
      </c>
      <c r="K180" s="17">
        <v>107</v>
      </c>
      <c r="L180" s="17">
        <v>164</v>
      </c>
      <c r="M180" s="17">
        <v>194</v>
      </c>
      <c r="N180" s="17">
        <v>202</v>
      </c>
    </row>
    <row r="181" spans="2:14" x14ac:dyDescent="0.2">
      <c r="B181" s="16">
        <v>4262</v>
      </c>
      <c r="C181" s="16" t="s">
        <v>1095</v>
      </c>
      <c r="D181" s="17">
        <v>376</v>
      </c>
      <c r="E181" s="17">
        <v>370</v>
      </c>
      <c r="F181" s="17">
        <v>313</v>
      </c>
      <c r="G181" s="17">
        <v>253</v>
      </c>
      <c r="H181" s="17">
        <v>60</v>
      </c>
      <c r="I181" s="17">
        <v>57</v>
      </c>
      <c r="J181" s="17">
        <v>6</v>
      </c>
      <c r="K181" s="17">
        <v>105</v>
      </c>
      <c r="L181" s="17">
        <v>83</v>
      </c>
      <c r="M181" s="17">
        <v>127</v>
      </c>
      <c r="N181" s="17">
        <v>61</v>
      </c>
    </row>
    <row r="182" spans="2:14" x14ac:dyDescent="0.2">
      <c r="B182" s="16">
        <v>4263</v>
      </c>
      <c r="C182" s="16" t="s">
        <v>1096</v>
      </c>
      <c r="D182" s="17">
        <v>741</v>
      </c>
      <c r="E182" s="17">
        <v>722</v>
      </c>
      <c r="F182" s="17">
        <v>652</v>
      </c>
      <c r="G182" s="17">
        <v>529</v>
      </c>
      <c r="H182" s="17">
        <v>123</v>
      </c>
      <c r="I182" s="17">
        <v>70</v>
      </c>
      <c r="J182" s="17">
        <v>19</v>
      </c>
      <c r="K182" s="17">
        <v>126</v>
      </c>
      <c r="L182" s="17">
        <v>170</v>
      </c>
      <c r="M182" s="17">
        <v>207</v>
      </c>
      <c r="N182" s="17">
        <v>238</v>
      </c>
    </row>
    <row r="183" spans="2:14" x14ac:dyDescent="0.2">
      <c r="B183" s="16">
        <v>4264</v>
      </c>
      <c r="C183" s="16" t="s">
        <v>1097</v>
      </c>
      <c r="D183" s="17">
        <v>310</v>
      </c>
      <c r="E183" s="17">
        <v>308</v>
      </c>
      <c r="F183" s="17">
        <v>259</v>
      </c>
      <c r="G183" s="17">
        <v>213</v>
      </c>
      <c r="H183" s="17">
        <v>46</v>
      </c>
      <c r="I183" s="17">
        <v>49</v>
      </c>
      <c r="J183" s="17">
        <v>2</v>
      </c>
      <c r="K183" s="17">
        <v>79</v>
      </c>
      <c r="L183" s="17">
        <v>74</v>
      </c>
      <c r="M183" s="17">
        <v>77</v>
      </c>
      <c r="N183" s="17">
        <v>80</v>
      </c>
    </row>
    <row r="184" spans="2:14" x14ac:dyDescent="0.2">
      <c r="B184" s="32">
        <v>4299</v>
      </c>
      <c r="C184" s="32" t="s">
        <v>1098</v>
      </c>
      <c r="D184" s="36">
        <v>17008</v>
      </c>
      <c r="E184" s="36">
        <v>16369</v>
      </c>
      <c r="F184" s="36">
        <v>14658</v>
      </c>
      <c r="G184" s="36">
        <v>11041</v>
      </c>
      <c r="H184" s="36">
        <v>3617</v>
      </c>
      <c r="I184" s="36">
        <v>1711</v>
      </c>
      <c r="J184" s="36">
        <v>639</v>
      </c>
      <c r="K184" s="36">
        <v>4822</v>
      </c>
      <c r="L184" s="36">
        <v>5269</v>
      </c>
      <c r="M184" s="36">
        <v>3614</v>
      </c>
      <c r="N184" s="36">
        <v>3303</v>
      </c>
    </row>
    <row r="185" spans="2:14" x14ac:dyDescent="0.2">
      <c r="B185" s="16">
        <v>4271</v>
      </c>
      <c r="C185" s="16" t="s">
        <v>1099</v>
      </c>
      <c r="D185" s="17">
        <v>1523</v>
      </c>
      <c r="E185" s="17">
        <v>1463</v>
      </c>
      <c r="F185" s="17">
        <v>1345</v>
      </c>
      <c r="G185" s="17">
        <v>998</v>
      </c>
      <c r="H185" s="17">
        <v>347</v>
      </c>
      <c r="I185" s="17">
        <v>118</v>
      </c>
      <c r="J185" s="17">
        <v>60</v>
      </c>
      <c r="K185" s="17">
        <v>382</v>
      </c>
      <c r="L185" s="17">
        <v>547</v>
      </c>
      <c r="M185" s="17">
        <v>373</v>
      </c>
      <c r="N185" s="17">
        <v>221</v>
      </c>
    </row>
    <row r="186" spans="2:14" x14ac:dyDescent="0.2">
      <c r="B186" s="34">
        <v>4273</v>
      </c>
      <c r="C186" s="34" t="s">
        <v>1100</v>
      </c>
      <c r="D186" s="59">
        <v>272</v>
      </c>
      <c r="E186" s="59">
        <v>266</v>
      </c>
      <c r="F186" s="59">
        <v>208</v>
      </c>
      <c r="G186" s="59">
        <v>176</v>
      </c>
      <c r="H186" s="59">
        <v>32</v>
      </c>
      <c r="I186" s="59">
        <v>58</v>
      </c>
      <c r="J186" s="59">
        <v>6</v>
      </c>
      <c r="K186" s="59">
        <v>97</v>
      </c>
      <c r="L186" s="59">
        <v>62</v>
      </c>
      <c r="M186" s="59">
        <v>71</v>
      </c>
      <c r="N186" s="59">
        <v>42</v>
      </c>
    </row>
    <row r="187" spans="2:14" x14ac:dyDescent="0.2">
      <c r="B187" s="16">
        <v>4274</v>
      </c>
      <c r="C187" s="16" t="s">
        <v>1101</v>
      </c>
      <c r="D187" s="17">
        <v>1225</v>
      </c>
      <c r="E187" s="17">
        <v>1195</v>
      </c>
      <c r="F187" s="17">
        <v>1058</v>
      </c>
      <c r="G187" s="17">
        <v>857</v>
      </c>
      <c r="H187" s="17">
        <v>201</v>
      </c>
      <c r="I187" s="17">
        <v>137</v>
      </c>
      <c r="J187" s="17">
        <v>30</v>
      </c>
      <c r="K187" s="17">
        <v>394</v>
      </c>
      <c r="L187" s="17">
        <v>307</v>
      </c>
      <c r="M187" s="17">
        <v>268</v>
      </c>
      <c r="N187" s="17">
        <v>256</v>
      </c>
    </row>
    <row r="188" spans="2:14" x14ac:dyDescent="0.2">
      <c r="B188" s="16">
        <v>4275</v>
      </c>
      <c r="C188" s="16" t="s">
        <v>1102</v>
      </c>
      <c r="D188" s="17">
        <v>286</v>
      </c>
      <c r="E188" s="17">
        <v>279</v>
      </c>
      <c r="F188" s="17">
        <v>238</v>
      </c>
      <c r="G188" s="17">
        <v>201</v>
      </c>
      <c r="H188" s="17">
        <v>37</v>
      </c>
      <c r="I188" s="17">
        <v>41</v>
      </c>
      <c r="J188" s="17">
        <v>7</v>
      </c>
      <c r="K188" s="17">
        <v>63</v>
      </c>
      <c r="L188" s="17">
        <v>107</v>
      </c>
      <c r="M188" s="17">
        <v>47</v>
      </c>
      <c r="N188" s="17">
        <v>69</v>
      </c>
    </row>
    <row r="189" spans="2:14" x14ac:dyDescent="0.2">
      <c r="B189" s="16">
        <v>4276</v>
      </c>
      <c r="C189" s="16" t="s">
        <v>1103</v>
      </c>
      <c r="D189" s="17">
        <v>1299</v>
      </c>
      <c r="E189" s="17">
        <v>1254</v>
      </c>
      <c r="F189" s="17">
        <v>1159</v>
      </c>
      <c r="G189" s="17">
        <v>961</v>
      </c>
      <c r="H189" s="17">
        <v>198</v>
      </c>
      <c r="I189" s="17">
        <v>95</v>
      </c>
      <c r="J189" s="17">
        <v>45</v>
      </c>
      <c r="K189" s="17">
        <v>353</v>
      </c>
      <c r="L189" s="17">
        <v>361</v>
      </c>
      <c r="M189" s="17">
        <v>281</v>
      </c>
      <c r="N189" s="17">
        <v>304</v>
      </c>
    </row>
    <row r="190" spans="2:14" x14ac:dyDescent="0.2">
      <c r="B190" s="16">
        <v>4277</v>
      </c>
      <c r="C190" s="16" t="s">
        <v>1104</v>
      </c>
      <c r="D190" s="17">
        <v>271</v>
      </c>
      <c r="E190" s="17">
        <v>259</v>
      </c>
      <c r="F190" s="17">
        <v>229</v>
      </c>
      <c r="G190" s="17">
        <v>189</v>
      </c>
      <c r="H190" s="17">
        <v>40</v>
      </c>
      <c r="I190" s="17">
        <v>30</v>
      </c>
      <c r="J190" s="17">
        <v>12</v>
      </c>
      <c r="K190" s="17">
        <v>68</v>
      </c>
      <c r="L190" s="17">
        <v>77</v>
      </c>
      <c r="M190" s="17">
        <v>70</v>
      </c>
      <c r="N190" s="17">
        <v>56</v>
      </c>
    </row>
    <row r="191" spans="2:14" x14ac:dyDescent="0.2">
      <c r="B191" s="16">
        <v>4279</v>
      </c>
      <c r="C191" s="16" t="s">
        <v>1105</v>
      </c>
      <c r="D191" s="17">
        <v>922</v>
      </c>
      <c r="E191" s="17">
        <v>894</v>
      </c>
      <c r="F191" s="17">
        <v>759</v>
      </c>
      <c r="G191" s="17">
        <v>614</v>
      </c>
      <c r="H191" s="17">
        <v>145</v>
      </c>
      <c r="I191" s="17">
        <v>135</v>
      </c>
      <c r="J191" s="17">
        <v>28</v>
      </c>
      <c r="K191" s="17">
        <v>378</v>
      </c>
      <c r="L191" s="17">
        <v>268</v>
      </c>
      <c r="M191" s="17">
        <v>143</v>
      </c>
      <c r="N191" s="17">
        <v>133</v>
      </c>
    </row>
    <row r="192" spans="2:14" x14ac:dyDescent="0.2">
      <c r="B192" s="16">
        <v>4280</v>
      </c>
      <c r="C192" s="16" t="s">
        <v>1106</v>
      </c>
      <c r="D192" s="17">
        <v>2451</v>
      </c>
      <c r="E192" s="17">
        <v>2395</v>
      </c>
      <c r="F192" s="17">
        <v>2192</v>
      </c>
      <c r="G192" s="17">
        <v>1504</v>
      </c>
      <c r="H192" s="17">
        <v>688</v>
      </c>
      <c r="I192" s="17">
        <v>203</v>
      </c>
      <c r="J192" s="17">
        <v>56</v>
      </c>
      <c r="K192" s="17">
        <v>562</v>
      </c>
      <c r="L192" s="17">
        <v>792</v>
      </c>
      <c r="M192" s="17">
        <v>559</v>
      </c>
      <c r="N192" s="17">
        <v>538</v>
      </c>
    </row>
    <row r="193" spans="2:14" x14ac:dyDescent="0.2">
      <c r="B193" s="16">
        <v>4281</v>
      </c>
      <c r="C193" s="16" t="s">
        <v>1107</v>
      </c>
      <c r="D193" s="17">
        <v>485</v>
      </c>
      <c r="E193" s="17">
        <v>473</v>
      </c>
      <c r="F193" s="17">
        <v>390</v>
      </c>
      <c r="G193" s="17">
        <v>297</v>
      </c>
      <c r="H193" s="17">
        <v>93</v>
      </c>
      <c r="I193" s="17">
        <v>83</v>
      </c>
      <c r="J193" s="17">
        <v>12</v>
      </c>
      <c r="K193" s="17">
        <v>157</v>
      </c>
      <c r="L193" s="17">
        <v>100</v>
      </c>
      <c r="M193" s="17">
        <v>138</v>
      </c>
      <c r="N193" s="17">
        <v>90</v>
      </c>
    </row>
    <row r="194" spans="2:14" x14ac:dyDescent="0.2">
      <c r="B194" s="16">
        <v>4282</v>
      </c>
      <c r="C194" s="16" t="s">
        <v>1108</v>
      </c>
      <c r="D194" s="17">
        <v>2190</v>
      </c>
      <c r="E194" s="17">
        <v>2103</v>
      </c>
      <c r="F194" s="17">
        <v>1931</v>
      </c>
      <c r="G194" s="17">
        <v>1476</v>
      </c>
      <c r="H194" s="17">
        <v>455</v>
      </c>
      <c r="I194" s="17">
        <v>172</v>
      </c>
      <c r="J194" s="17">
        <v>87</v>
      </c>
      <c r="K194" s="17">
        <v>469</v>
      </c>
      <c r="L194" s="17">
        <v>757</v>
      </c>
      <c r="M194" s="17">
        <v>476</v>
      </c>
      <c r="N194" s="17">
        <v>488</v>
      </c>
    </row>
    <row r="195" spans="2:14" x14ac:dyDescent="0.2">
      <c r="B195" s="16">
        <v>4283</v>
      </c>
      <c r="C195" s="16" t="s">
        <v>1109</v>
      </c>
      <c r="D195" s="17">
        <v>1105</v>
      </c>
      <c r="E195" s="17">
        <v>1055</v>
      </c>
      <c r="F195" s="17">
        <v>1018</v>
      </c>
      <c r="G195" s="17">
        <v>792</v>
      </c>
      <c r="H195" s="17">
        <v>226</v>
      </c>
      <c r="I195" s="17">
        <v>37</v>
      </c>
      <c r="J195" s="17">
        <v>50</v>
      </c>
      <c r="K195" s="17">
        <v>207</v>
      </c>
      <c r="L195" s="17">
        <v>373</v>
      </c>
      <c r="M195" s="17">
        <v>245</v>
      </c>
      <c r="N195" s="17">
        <v>280</v>
      </c>
    </row>
    <row r="196" spans="2:14" x14ac:dyDescent="0.2">
      <c r="B196" s="16">
        <v>4284</v>
      </c>
      <c r="C196" s="16" t="s">
        <v>1110</v>
      </c>
      <c r="D196" s="17">
        <v>355</v>
      </c>
      <c r="E196" s="17">
        <v>346</v>
      </c>
      <c r="F196" s="17">
        <v>270</v>
      </c>
      <c r="G196" s="17">
        <v>209</v>
      </c>
      <c r="H196" s="17">
        <v>61</v>
      </c>
      <c r="I196" s="17">
        <v>76</v>
      </c>
      <c r="J196" s="17">
        <v>9</v>
      </c>
      <c r="K196" s="17">
        <v>107</v>
      </c>
      <c r="L196" s="17">
        <v>65</v>
      </c>
      <c r="M196" s="17">
        <v>104</v>
      </c>
      <c r="N196" s="17">
        <v>79</v>
      </c>
    </row>
    <row r="197" spans="2:14" x14ac:dyDescent="0.2">
      <c r="B197" s="16">
        <v>4285</v>
      </c>
      <c r="C197" s="16" t="s">
        <v>1111</v>
      </c>
      <c r="D197" s="17">
        <v>1081</v>
      </c>
      <c r="E197" s="17">
        <v>1050</v>
      </c>
      <c r="F197" s="17">
        <v>998</v>
      </c>
      <c r="G197" s="17">
        <v>732</v>
      </c>
      <c r="H197" s="17">
        <v>266</v>
      </c>
      <c r="I197" s="17">
        <v>52</v>
      </c>
      <c r="J197" s="17">
        <v>31</v>
      </c>
      <c r="K197" s="17">
        <v>283</v>
      </c>
      <c r="L197" s="17">
        <v>370</v>
      </c>
      <c r="M197" s="17">
        <v>218</v>
      </c>
      <c r="N197" s="17">
        <v>210</v>
      </c>
    </row>
    <row r="198" spans="2:14" x14ac:dyDescent="0.2">
      <c r="B198" s="16">
        <v>4286</v>
      </c>
      <c r="C198" s="16" t="s">
        <v>1112</v>
      </c>
      <c r="D198" s="17">
        <v>434</v>
      </c>
      <c r="E198" s="17">
        <v>415</v>
      </c>
      <c r="F198" s="17">
        <v>335</v>
      </c>
      <c r="G198" s="17">
        <v>240</v>
      </c>
      <c r="H198" s="17">
        <v>95</v>
      </c>
      <c r="I198" s="17">
        <v>80</v>
      </c>
      <c r="J198" s="17">
        <v>19</v>
      </c>
      <c r="K198" s="17">
        <v>153</v>
      </c>
      <c r="L198" s="17">
        <v>107</v>
      </c>
      <c r="M198" s="17">
        <v>102</v>
      </c>
      <c r="N198" s="17">
        <v>72</v>
      </c>
    </row>
    <row r="199" spans="2:14" x14ac:dyDescent="0.2">
      <c r="B199" s="16">
        <v>4287</v>
      </c>
      <c r="C199" s="16" t="s">
        <v>1113</v>
      </c>
      <c r="D199" s="17">
        <v>602</v>
      </c>
      <c r="E199" s="17">
        <v>583</v>
      </c>
      <c r="F199" s="17">
        <v>511</v>
      </c>
      <c r="G199" s="17">
        <v>414</v>
      </c>
      <c r="H199" s="17">
        <v>97</v>
      </c>
      <c r="I199" s="17">
        <v>72</v>
      </c>
      <c r="J199" s="17">
        <v>19</v>
      </c>
      <c r="K199" s="17">
        <v>160</v>
      </c>
      <c r="L199" s="17">
        <v>204</v>
      </c>
      <c r="M199" s="17">
        <v>134</v>
      </c>
      <c r="N199" s="17">
        <v>104</v>
      </c>
    </row>
    <row r="200" spans="2:14" x14ac:dyDescent="0.2">
      <c r="B200" s="16">
        <v>4288</v>
      </c>
      <c r="C200" s="16" t="s">
        <v>1114</v>
      </c>
      <c r="D200" s="17">
        <v>62</v>
      </c>
      <c r="E200" s="17">
        <v>60</v>
      </c>
      <c r="F200" s="17">
        <v>46</v>
      </c>
      <c r="G200" s="17">
        <v>42</v>
      </c>
      <c r="H200" s="17">
        <v>4</v>
      </c>
      <c r="I200" s="17">
        <v>14</v>
      </c>
      <c r="J200" s="17">
        <v>2</v>
      </c>
      <c r="K200" s="17">
        <v>15</v>
      </c>
      <c r="L200" s="17">
        <v>10</v>
      </c>
      <c r="M200" s="17">
        <v>19</v>
      </c>
      <c r="N200" s="17">
        <v>18</v>
      </c>
    </row>
    <row r="201" spans="2:14" x14ac:dyDescent="0.2">
      <c r="B201" s="16">
        <v>4289</v>
      </c>
      <c r="C201" s="16" t="s">
        <v>286</v>
      </c>
      <c r="D201" s="17">
        <v>2445</v>
      </c>
      <c r="E201" s="17">
        <v>2279</v>
      </c>
      <c r="F201" s="17">
        <v>1971</v>
      </c>
      <c r="G201" s="17">
        <v>1339</v>
      </c>
      <c r="H201" s="17">
        <v>632</v>
      </c>
      <c r="I201" s="17">
        <v>308</v>
      </c>
      <c r="J201" s="17">
        <v>166</v>
      </c>
      <c r="K201" s="17">
        <v>974</v>
      </c>
      <c r="L201" s="17">
        <v>762</v>
      </c>
      <c r="M201" s="17">
        <v>366</v>
      </c>
      <c r="N201" s="17">
        <v>343</v>
      </c>
    </row>
    <row r="202" spans="2:14" x14ac:dyDescent="0.2">
      <c r="B202" s="32">
        <v>4329</v>
      </c>
      <c r="C202" s="32" t="s">
        <v>1115</v>
      </c>
      <c r="D202" s="36">
        <v>9239</v>
      </c>
      <c r="E202" s="36">
        <v>8928</v>
      </c>
      <c r="F202" s="36">
        <v>8045</v>
      </c>
      <c r="G202" s="36">
        <v>6151</v>
      </c>
      <c r="H202" s="36">
        <v>1894</v>
      </c>
      <c r="I202" s="36">
        <v>883</v>
      </c>
      <c r="J202" s="36">
        <v>311</v>
      </c>
      <c r="K202" s="36">
        <v>1996</v>
      </c>
      <c r="L202" s="36">
        <v>2988</v>
      </c>
      <c r="M202" s="36">
        <v>2553</v>
      </c>
      <c r="N202" s="36">
        <v>1702</v>
      </c>
    </row>
    <row r="203" spans="2:14" x14ac:dyDescent="0.2">
      <c r="B203" s="16">
        <v>4303</v>
      </c>
      <c r="C203" s="16" t="s">
        <v>1116</v>
      </c>
      <c r="D203" s="17">
        <v>732</v>
      </c>
      <c r="E203" s="17">
        <v>697</v>
      </c>
      <c r="F203" s="17">
        <v>633</v>
      </c>
      <c r="G203" s="17">
        <v>446</v>
      </c>
      <c r="H203" s="17">
        <v>187</v>
      </c>
      <c r="I203" s="17">
        <v>64</v>
      </c>
      <c r="J203" s="17">
        <v>35</v>
      </c>
      <c r="K203" s="17">
        <v>126</v>
      </c>
      <c r="L203" s="17">
        <v>214</v>
      </c>
      <c r="M203" s="17">
        <v>285</v>
      </c>
      <c r="N203" s="17">
        <v>107</v>
      </c>
    </row>
    <row r="204" spans="2:14" x14ac:dyDescent="0.2">
      <c r="B204" s="34">
        <v>4304</v>
      </c>
      <c r="C204" s="34" t="s">
        <v>1117</v>
      </c>
      <c r="D204" s="59">
        <v>830</v>
      </c>
      <c r="E204" s="59">
        <v>790</v>
      </c>
      <c r="F204" s="59">
        <v>753</v>
      </c>
      <c r="G204" s="59">
        <v>549</v>
      </c>
      <c r="H204" s="59">
        <v>204</v>
      </c>
      <c r="I204" s="59">
        <v>37</v>
      </c>
      <c r="J204" s="59">
        <v>40</v>
      </c>
      <c r="K204" s="59">
        <v>148</v>
      </c>
      <c r="L204" s="59">
        <v>379</v>
      </c>
      <c r="M204" s="59">
        <v>140</v>
      </c>
      <c r="N204" s="59">
        <v>163</v>
      </c>
    </row>
    <row r="205" spans="2:14" x14ac:dyDescent="0.2">
      <c r="B205" s="16">
        <v>4305</v>
      </c>
      <c r="C205" s="16" t="s">
        <v>1118</v>
      </c>
      <c r="D205" s="17">
        <v>756</v>
      </c>
      <c r="E205" s="17">
        <v>736</v>
      </c>
      <c r="F205" s="17">
        <v>658</v>
      </c>
      <c r="G205" s="17">
        <v>516</v>
      </c>
      <c r="H205" s="17">
        <v>142</v>
      </c>
      <c r="I205" s="17">
        <v>78</v>
      </c>
      <c r="J205" s="17">
        <v>20</v>
      </c>
      <c r="K205" s="17">
        <v>145</v>
      </c>
      <c r="L205" s="17">
        <v>225</v>
      </c>
      <c r="M205" s="17">
        <v>230</v>
      </c>
      <c r="N205" s="17">
        <v>156</v>
      </c>
    </row>
    <row r="206" spans="2:14" x14ac:dyDescent="0.2">
      <c r="B206" s="16">
        <v>4306</v>
      </c>
      <c r="C206" s="16" t="s">
        <v>1119</v>
      </c>
      <c r="D206" s="17">
        <v>146</v>
      </c>
      <c r="E206" s="17">
        <v>138</v>
      </c>
      <c r="F206" s="17">
        <v>117</v>
      </c>
      <c r="G206" s="17">
        <v>93</v>
      </c>
      <c r="H206" s="17">
        <v>24</v>
      </c>
      <c r="I206" s="17">
        <v>21</v>
      </c>
      <c r="J206" s="17">
        <v>8</v>
      </c>
      <c r="K206" s="17">
        <v>29</v>
      </c>
      <c r="L206" s="17">
        <v>43</v>
      </c>
      <c r="M206" s="17">
        <v>25</v>
      </c>
      <c r="N206" s="17">
        <v>49</v>
      </c>
    </row>
    <row r="207" spans="2:14" x14ac:dyDescent="0.2">
      <c r="B207" s="16">
        <v>4307</v>
      </c>
      <c r="C207" s="16" t="s">
        <v>1120</v>
      </c>
      <c r="D207" s="17">
        <v>345</v>
      </c>
      <c r="E207" s="17">
        <v>342</v>
      </c>
      <c r="F207" s="17">
        <v>302</v>
      </c>
      <c r="G207" s="17">
        <v>265</v>
      </c>
      <c r="H207" s="17">
        <v>37</v>
      </c>
      <c r="I207" s="17">
        <v>40</v>
      </c>
      <c r="J207" s="17">
        <v>3</v>
      </c>
      <c r="K207" s="17">
        <v>68</v>
      </c>
      <c r="L207" s="17">
        <v>103</v>
      </c>
      <c r="M207" s="17">
        <v>96</v>
      </c>
      <c r="N207" s="17">
        <v>78</v>
      </c>
    </row>
    <row r="208" spans="2:14" x14ac:dyDescent="0.2">
      <c r="B208" s="16">
        <v>4309</v>
      </c>
      <c r="C208" s="16" t="s">
        <v>1121</v>
      </c>
      <c r="D208" s="17">
        <v>945</v>
      </c>
      <c r="E208" s="17">
        <v>936</v>
      </c>
      <c r="F208" s="17">
        <v>867</v>
      </c>
      <c r="G208" s="17">
        <v>673</v>
      </c>
      <c r="H208" s="17">
        <v>194</v>
      </c>
      <c r="I208" s="17">
        <v>69</v>
      </c>
      <c r="J208" s="17">
        <v>9</v>
      </c>
      <c r="K208" s="17">
        <v>182</v>
      </c>
      <c r="L208" s="17">
        <v>369</v>
      </c>
      <c r="M208" s="17">
        <v>226</v>
      </c>
      <c r="N208" s="17">
        <v>168</v>
      </c>
    </row>
    <row r="209" spans="2:14" x14ac:dyDescent="0.2">
      <c r="B209" s="16">
        <v>4310</v>
      </c>
      <c r="C209" s="16" t="s">
        <v>1122</v>
      </c>
      <c r="D209" s="17">
        <v>453</v>
      </c>
      <c r="E209" s="17">
        <v>434</v>
      </c>
      <c r="F209" s="17">
        <v>399</v>
      </c>
      <c r="G209" s="17">
        <v>300</v>
      </c>
      <c r="H209" s="17">
        <v>99</v>
      </c>
      <c r="I209" s="17">
        <v>35</v>
      </c>
      <c r="J209" s="17">
        <v>19</v>
      </c>
      <c r="K209" s="17">
        <v>65</v>
      </c>
      <c r="L209" s="17">
        <v>211</v>
      </c>
      <c r="M209" s="17">
        <v>106</v>
      </c>
      <c r="N209" s="17">
        <v>71</v>
      </c>
    </row>
    <row r="210" spans="2:14" x14ac:dyDescent="0.2">
      <c r="B210" s="16">
        <v>4311</v>
      </c>
      <c r="C210" s="16" t="s">
        <v>1123</v>
      </c>
      <c r="D210" s="17">
        <v>386</v>
      </c>
      <c r="E210" s="17">
        <v>372</v>
      </c>
      <c r="F210" s="17">
        <v>331</v>
      </c>
      <c r="G210" s="17">
        <v>239</v>
      </c>
      <c r="H210" s="17">
        <v>92</v>
      </c>
      <c r="I210" s="17">
        <v>41</v>
      </c>
      <c r="J210" s="17">
        <v>14</v>
      </c>
      <c r="K210" s="17">
        <v>99</v>
      </c>
      <c r="L210" s="17">
        <v>118</v>
      </c>
      <c r="M210" s="17">
        <v>91</v>
      </c>
      <c r="N210" s="17">
        <v>78</v>
      </c>
    </row>
    <row r="211" spans="2:14" x14ac:dyDescent="0.2">
      <c r="B211" s="16">
        <v>4312</v>
      </c>
      <c r="C211" s="16" t="s">
        <v>1124</v>
      </c>
      <c r="D211" s="17">
        <v>778</v>
      </c>
      <c r="E211" s="17">
        <v>758</v>
      </c>
      <c r="F211" s="17">
        <v>669</v>
      </c>
      <c r="G211" s="17">
        <v>507</v>
      </c>
      <c r="H211" s="17">
        <v>162</v>
      </c>
      <c r="I211" s="17">
        <v>89</v>
      </c>
      <c r="J211" s="17">
        <v>20</v>
      </c>
      <c r="K211" s="17">
        <v>133</v>
      </c>
      <c r="L211" s="17">
        <v>241</v>
      </c>
      <c r="M211" s="17">
        <v>214</v>
      </c>
      <c r="N211" s="17">
        <v>190</v>
      </c>
    </row>
    <row r="212" spans="2:14" x14ac:dyDescent="0.2">
      <c r="B212" s="16">
        <v>4313</v>
      </c>
      <c r="C212" s="16" t="s">
        <v>1125</v>
      </c>
      <c r="D212" s="17">
        <v>704</v>
      </c>
      <c r="E212" s="17">
        <v>678</v>
      </c>
      <c r="F212" s="17">
        <v>610</v>
      </c>
      <c r="G212" s="17">
        <v>510</v>
      </c>
      <c r="H212" s="17">
        <v>100</v>
      </c>
      <c r="I212" s="17">
        <v>68</v>
      </c>
      <c r="J212" s="17">
        <v>26</v>
      </c>
      <c r="K212" s="17">
        <v>144</v>
      </c>
      <c r="L212" s="17">
        <v>173</v>
      </c>
      <c r="M212" s="17">
        <v>275</v>
      </c>
      <c r="N212" s="17">
        <v>112</v>
      </c>
    </row>
    <row r="213" spans="2:14" x14ac:dyDescent="0.2">
      <c r="B213" s="16">
        <v>4314</v>
      </c>
      <c r="C213" s="16" t="s">
        <v>1126</v>
      </c>
      <c r="D213" s="17">
        <v>91</v>
      </c>
      <c r="E213" s="17">
        <v>89</v>
      </c>
      <c r="F213" s="17">
        <v>77</v>
      </c>
      <c r="G213" s="17">
        <v>66</v>
      </c>
      <c r="H213" s="17">
        <v>11</v>
      </c>
      <c r="I213" s="17">
        <v>12</v>
      </c>
      <c r="J213" s="17">
        <v>2</v>
      </c>
      <c r="K213" s="17">
        <v>28</v>
      </c>
      <c r="L213" s="17">
        <v>32</v>
      </c>
      <c r="M213" s="17">
        <v>24</v>
      </c>
      <c r="N213" s="17">
        <v>7</v>
      </c>
    </row>
    <row r="214" spans="2:14" x14ac:dyDescent="0.2">
      <c r="B214" s="16">
        <v>4318</v>
      </c>
      <c r="C214" s="16" t="s">
        <v>1127</v>
      </c>
      <c r="D214" s="17">
        <v>460</v>
      </c>
      <c r="E214" s="17">
        <v>449</v>
      </c>
      <c r="F214" s="17">
        <v>404</v>
      </c>
      <c r="G214" s="17">
        <v>323</v>
      </c>
      <c r="H214" s="17">
        <v>81</v>
      </c>
      <c r="I214" s="17">
        <v>45</v>
      </c>
      <c r="J214" s="17">
        <v>11</v>
      </c>
      <c r="K214" s="17">
        <v>88</v>
      </c>
      <c r="L214" s="17">
        <v>164</v>
      </c>
      <c r="M214" s="17">
        <v>117</v>
      </c>
      <c r="N214" s="17">
        <v>91</v>
      </c>
    </row>
    <row r="215" spans="2:14" x14ac:dyDescent="0.2">
      <c r="B215" s="16">
        <v>4319</v>
      </c>
      <c r="C215" s="16" t="s">
        <v>1128</v>
      </c>
      <c r="D215" s="17">
        <v>181</v>
      </c>
      <c r="E215" s="17">
        <v>174</v>
      </c>
      <c r="F215" s="17">
        <v>149</v>
      </c>
      <c r="G215" s="17">
        <v>107</v>
      </c>
      <c r="H215" s="17">
        <v>42</v>
      </c>
      <c r="I215" s="17">
        <v>25</v>
      </c>
      <c r="J215" s="17">
        <v>7</v>
      </c>
      <c r="K215" s="17">
        <v>34</v>
      </c>
      <c r="L215" s="17">
        <v>44</v>
      </c>
      <c r="M215" s="17">
        <v>64</v>
      </c>
      <c r="N215" s="17">
        <v>39</v>
      </c>
    </row>
    <row r="216" spans="2:14" x14ac:dyDescent="0.2">
      <c r="B216" s="16">
        <v>4320</v>
      </c>
      <c r="C216" s="16" t="s">
        <v>1129</v>
      </c>
      <c r="D216" s="17">
        <v>363</v>
      </c>
      <c r="E216" s="17">
        <v>354</v>
      </c>
      <c r="F216" s="17">
        <v>303</v>
      </c>
      <c r="G216" s="17">
        <v>209</v>
      </c>
      <c r="H216" s="17">
        <v>94</v>
      </c>
      <c r="I216" s="17">
        <v>51</v>
      </c>
      <c r="J216" s="17">
        <v>9</v>
      </c>
      <c r="K216" s="17">
        <v>72</v>
      </c>
      <c r="L216" s="17">
        <v>77</v>
      </c>
      <c r="M216" s="17">
        <v>116</v>
      </c>
      <c r="N216" s="17">
        <v>98</v>
      </c>
    </row>
    <row r="217" spans="2:14" ht="13.5" thickBot="1" x14ac:dyDescent="0.25">
      <c r="B217" s="18">
        <v>4324</v>
      </c>
      <c r="C217" s="18" t="s">
        <v>287</v>
      </c>
      <c r="D217" s="19">
        <v>2069</v>
      </c>
      <c r="E217" s="19">
        <v>1981</v>
      </c>
      <c r="F217" s="19">
        <v>1773</v>
      </c>
      <c r="G217" s="19">
        <v>1348</v>
      </c>
      <c r="H217" s="19">
        <v>425</v>
      </c>
      <c r="I217" s="19">
        <v>208</v>
      </c>
      <c r="J217" s="19">
        <v>88</v>
      </c>
      <c r="K217" s="19">
        <v>635</v>
      </c>
      <c r="L217" s="19">
        <v>595</v>
      </c>
      <c r="M217" s="19">
        <v>544</v>
      </c>
      <c r="N217" s="19">
        <v>295</v>
      </c>
    </row>
    <row r="219" spans="2:14" x14ac:dyDescent="0.2">
      <c r="B219" s="78" t="s">
        <v>1155</v>
      </c>
      <c r="C219" s="73"/>
      <c r="D219" s="73"/>
      <c r="E219" s="73"/>
      <c r="F219" s="73"/>
      <c r="G219" s="73"/>
      <c r="H219" s="73"/>
      <c r="I219" s="73"/>
      <c r="J219" s="73"/>
      <c r="K219" s="73"/>
      <c r="L219" s="73"/>
      <c r="M219" s="73"/>
      <c r="N219" s="73"/>
    </row>
  </sheetData>
  <mergeCells count="15">
    <mergeCell ref="B219:N219"/>
    <mergeCell ref="B4:B7"/>
    <mergeCell ref="C4:C7"/>
    <mergeCell ref="D4:N4"/>
    <mergeCell ref="D5:D7"/>
    <mergeCell ref="E5:I5"/>
    <mergeCell ref="J5:J7"/>
    <mergeCell ref="K5:N5"/>
    <mergeCell ref="E6:E7"/>
    <mergeCell ref="F6:H6"/>
    <mergeCell ref="I6:I7"/>
    <mergeCell ref="K6:K7"/>
    <mergeCell ref="L6:L7"/>
    <mergeCell ref="M6:M7"/>
    <mergeCell ref="N6:N7"/>
  </mergeCells>
  <pageMargins left="0.7" right="0.7" top="0.75" bottom="0.75" header="0.3" footer="0.3"/>
  <pageSetup paperSize="9" scale="50" fitToWidth="0" fitToHeight="0"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82A9"/>
  </sheetPr>
  <dimension ref="B1:B94"/>
  <sheetViews>
    <sheetView showGridLines="0" workbookViewId="0"/>
  </sheetViews>
  <sheetFormatPr baseColWidth="10" defaultRowHeight="12.75" x14ac:dyDescent="0.2"/>
  <cols>
    <col min="1" max="1" width="2.5703125" customWidth="1"/>
  </cols>
  <sheetData>
    <row r="1" spans="2:2" ht="18" x14ac:dyDescent="0.25">
      <c r="B1" s="31" t="s">
        <v>1430</v>
      </c>
    </row>
    <row r="94" spans="2:2" x14ac:dyDescent="0.2">
      <c r="B94" s="60" t="s">
        <v>1429</v>
      </c>
    </row>
  </sheetData>
  <pageMargins left="0.7" right="0.7" top="0.75" bottom="0.75" header="0.3" footer="0.3"/>
  <pageSetup paperSize="9" scale="5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H67"/>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40.42578125" customWidth="1"/>
    <col min="3" max="6" width="11.85546875" customWidth="1"/>
    <col min="7" max="8" width="11.7109375" customWidth="1"/>
  </cols>
  <sheetData>
    <row r="1" spans="2:8" ht="18" x14ac:dyDescent="0.25">
      <c r="B1" s="31" t="s">
        <v>1230</v>
      </c>
    </row>
    <row r="4" spans="2:8" x14ac:dyDescent="0.2">
      <c r="B4" s="74" t="s">
        <v>25</v>
      </c>
      <c r="C4" s="75" t="s">
        <v>26</v>
      </c>
      <c r="D4" s="75" t="s">
        <v>26</v>
      </c>
      <c r="E4" s="75" t="s">
        <v>26</v>
      </c>
      <c r="F4" s="75" t="s">
        <v>26</v>
      </c>
      <c r="G4" s="75" t="s">
        <v>27</v>
      </c>
      <c r="H4" s="75" t="s">
        <v>27</v>
      </c>
    </row>
    <row r="5" spans="2:8" ht="27.95" customHeight="1" x14ac:dyDescent="0.2">
      <c r="B5" s="74" t="s">
        <v>25</v>
      </c>
      <c r="C5" s="75" t="s">
        <v>28</v>
      </c>
      <c r="D5" s="75" t="s">
        <v>28</v>
      </c>
      <c r="E5" s="75" t="s">
        <v>29</v>
      </c>
      <c r="F5" s="75" t="s">
        <v>29</v>
      </c>
      <c r="G5" s="76" t="s">
        <v>1229</v>
      </c>
      <c r="H5" s="76" t="s">
        <v>31</v>
      </c>
    </row>
    <row r="6" spans="2:8" ht="21" customHeight="1" x14ac:dyDescent="0.2">
      <c r="B6" s="74" t="s">
        <v>25</v>
      </c>
      <c r="C6" s="15">
        <v>2021</v>
      </c>
      <c r="D6" s="15">
        <v>2022</v>
      </c>
      <c r="E6" s="15">
        <v>2021</v>
      </c>
      <c r="F6" s="15">
        <v>2022</v>
      </c>
      <c r="G6" s="77" t="s">
        <v>30</v>
      </c>
      <c r="H6" s="77" t="s">
        <v>31</v>
      </c>
    </row>
    <row r="7" spans="2:8" x14ac:dyDescent="0.2">
      <c r="B7" s="21" t="s">
        <v>32</v>
      </c>
      <c r="C7" s="22" t="s">
        <v>113</v>
      </c>
      <c r="D7" s="22" t="s">
        <v>1231</v>
      </c>
      <c r="E7" s="22" t="s">
        <v>186</v>
      </c>
      <c r="F7" s="22" t="s">
        <v>1232</v>
      </c>
      <c r="G7" s="22" t="s">
        <v>236</v>
      </c>
      <c r="H7" s="22" t="s">
        <v>246</v>
      </c>
    </row>
    <row r="8" spans="2:8" x14ac:dyDescent="0.2">
      <c r="B8" s="16" t="s">
        <v>33</v>
      </c>
      <c r="C8" s="20" t="s">
        <v>114</v>
      </c>
      <c r="D8" s="20" t="s">
        <v>542</v>
      </c>
      <c r="E8" s="20" t="s">
        <v>127</v>
      </c>
      <c r="F8" s="20" t="s">
        <v>416</v>
      </c>
      <c r="G8" s="20" t="s">
        <v>189</v>
      </c>
      <c r="H8" s="20" t="s">
        <v>189</v>
      </c>
    </row>
    <row r="9" spans="2:8" x14ac:dyDescent="0.2">
      <c r="B9" s="16" t="s">
        <v>34</v>
      </c>
      <c r="C9" s="20" t="s">
        <v>115</v>
      </c>
      <c r="D9" s="20" t="s">
        <v>1233</v>
      </c>
      <c r="E9" s="20" t="s">
        <v>187</v>
      </c>
      <c r="F9" s="20" t="s">
        <v>99</v>
      </c>
      <c r="G9" s="20" t="s">
        <v>118</v>
      </c>
      <c r="H9" s="20" t="s">
        <v>1234</v>
      </c>
    </row>
    <row r="10" spans="2:8" x14ac:dyDescent="0.2">
      <c r="B10" s="16" t="s">
        <v>35</v>
      </c>
      <c r="C10" s="20" t="s">
        <v>116</v>
      </c>
      <c r="D10" s="20" t="s">
        <v>546</v>
      </c>
      <c r="E10" s="20" t="s">
        <v>116</v>
      </c>
      <c r="F10" s="20" t="s">
        <v>174</v>
      </c>
      <c r="G10" s="20" t="s">
        <v>168</v>
      </c>
      <c r="H10" s="20" t="s">
        <v>101</v>
      </c>
    </row>
    <row r="11" spans="2:8" x14ac:dyDescent="0.2">
      <c r="B11" s="16" t="s">
        <v>36</v>
      </c>
      <c r="C11" s="20" t="s">
        <v>117</v>
      </c>
      <c r="D11" s="20" t="s">
        <v>300</v>
      </c>
      <c r="E11" s="20" t="s">
        <v>188</v>
      </c>
      <c r="F11" s="20" t="s">
        <v>1235</v>
      </c>
      <c r="G11" s="20" t="s">
        <v>96</v>
      </c>
      <c r="H11" s="20" t="s">
        <v>96</v>
      </c>
    </row>
    <row r="12" spans="2:8" x14ac:dyDescent="0.2">
      <c r="B12" s="16" t="s">
        <v>37</v>
      </c>
      <c r="C12" s="20" t="s">
        <v>118</v>
      </c>
      <c r="D12" s="20" t="s">
        <v>1236</v>
      </c>
      <c r="E12" s="20" t="s">
        <v>189</v>
      </c>
      <c r="F12" s="20" t="s">
        <v>1237</v>
      </c>
      <c r="G12" s="20" t="s">
        <v>168</v>
      </c>
      <c r="H12" s="20" t="s">
        <v>116</v>
      </c>
    </row>
    <row r="13" spans="2:8" x14ac:dyDescent="0.2">
      <c r="B13" s="21" t="s">
        <v>38</v>
      </c>
      <c r="C13" s="22" t="s">
        <v>119</v>
      </c>
      <c r="D13" s="22" t="s">
        <v>208</v>
      </c>
      <c r="E13" s="22" t="s">
        <v>190</v>
      </c>
      <c r="F13" s="22" t="s">
        <v>446</v>
      </c>
      <c r="G13" s="22" t="s">
        <v>121</v>
      </c>
      <c r="H13" s="22" t="s">
        <v>241</v>
      </c>
    </row>
    <row r="14" spans="2:8" x14ac:dyDescent="0.2">
      <c r="B14" s="16" t="s">
        <v>39</v>
      </c>
      <c r="C14" s="20" t="s">
        <v>120</v>
      </c>
      <c r="D14" s="20" t="s">
        <v>228</v>
      </c>
      <c r="E14" s="20" t="s">
        <v>100</v>
      </c>
      <c r="F14" s="20" t="s">
        <v>420</v>
      </c>
      <c r="G14" s="20" t="s">
        <v>199</v>
      </c>
      <c r="H14" s="20" t="s">
        <v>174</v>
      </c>
    </row>
    <row r="15" spans="2:8" x14ac:dyDescent="0.2">
      <c r="B15" s="16" t="s">
        <v>40</v>
      </c>
      <c r="C15" s="20" t="s">
        <v>121</v>
      </c>
      <c r="D15" s="20" t="s">
        <v>189</v>
      </c>
      <c r="E15" s="20" t="s">
        <v>189</v>
      </c>
      <c r="F15" s="20" t="s">
        <v>168</v>
      </c>
      <c r="G15" s="20" t="s">
        <v>101</v>
      </c>
      <c r="H15" s="20" t="s">
        <v>101</v>
      </c>
    </row>
    <row r="16" spans="2:8" x14ac:dyDescent="0.2">
      <c r="B16" s="16" t="s">
        <v>41</v>
      </c>
      <c r="C16" s="20" t="s">
        <v>122</v>
      </c>
      <c r="D16" s="20" t="s">
        <v>1238</v>
      </c>
      <c r="E16" s="20" t="s">
        <v>191</v>
      </c>
      <c r="F16" s="20" t="s">
        <v>497</v>
      </c>
      <c r="G16" s="20" t="s">
        <v>222</v>
      </c>
      <c r="H16" s="20" t="s">
        <v>222</v>
      </c>
    </row>
    <row r="17" spans="2:8" x14ac:dyDescent="0.2">
      <c r="B17" s="21" t="s">
        <v>42</v>
      </c>
      <c r="C17" s="22" t="s">
        <v>123</v>
      </c>
      <c r="D17" s="22" t="s">
        <v>1239</v>
      </c>
      <c r="E17" s="22" t="s">
        <v>192</v>
      </c>
      <c r="F17" s="22" t="s">
        <v>1240</v>
      </c>
      <c r="G17" s="22" t="s">
        <v>167</v>
      </c>
      <c r="H17" s="22" t="s">
        <v>94</v>
      </c>
    </row>
    <row r="18" spans="2:8" x14ac:dyDescent="0.2">
      <c r="B18" s="16" t="s">
        <v>43</v>
      </c>
      <c r="C18" s="20" t="s">
        <v>124</v>
      </c>
      <c r="D18" s="20" t="s">
        <v>1241</v>
      </c>
      <c r="E18" s="20" t="s">
        <v>193</v>
      </c>
      <c r="F18" s="20" t="s">
        <v>1242</v>
      </c>
      <c r="G18" s="20" t="s">
        <v>156</v>
      </c>
      <c r="H18" s="20" t="s">
        <v>237</v>
      </c>
    </row>
    <row r="19" spans="2:8" x14ac:dyDescent="0.2">
      <c r="B19" s="16" t="s">
        <v>44</v>
      </c>
      <c r="C19" s="20" t="s">
        <v>125</v>
      </c>
      <c r="D19" s="20" t="s">
        <v>1243</v>
      </c>
      <c r="E19" s="20" t="s">
        <v>194</v>
      </c>
      <c r="F19" s="20" t="s">
        <v>1244</v>
      </c>
      <c r="G19" s="20" t="s">
        <v>1245</v>
      </c>
      <c r="H19" s="20" t="s">
        <v>176</v>
      </c>
    </row>
    <row r="20" spans="2:8" x14ac:dyDescent="0.2">
      <c r="B20" s="16" t="s">
        <v>45</v>
      </c>
      <c r="C20" s="20" t="s">
        <v>126</v>
      </c>
      <c r="D20" s="20" t="s">
        <v>1246</v>
      </c>
      <c r="E20" s="20" t="s">
        <v>195</v>
      </c>
      <c r="F20" s="20" t="s">
        <v>461</v>
      </c>
      <c r="G20" s="20" t="s">
        <v>189</v>
      </c>
      <c r="H20" s="20" t="s">
        <v>189</v>
      </c>
    </row>
    <row r="21" spans="2:8" x14ac:dyDescent="0.2">
      <c r="B21" s="16" t="s">
        <v>46</v>
      </c>
      <c r="C21" s="20" t="s">
        <v>127</v>
      </c>
      <c r="D21" s="20" t="s">
        <v>155</v>
      </c>
      <c r="E21" s="20" t="s">
        <v>102</v>
      </c>
      <c r="F21" s="20" t="s">
        <v>172</v>
      </c>
      <c r="G21" s="20" t="s">
        <v>168</v>
      </c>
      <c r="H21" s="20" t="s">
        <v>168</v>
      </c>
    </row>
    <row r="22" spans="2:8" x14ac:dyDescent="0.2">
      <c r="B22" s="16" t="s">
        <v>47</v>
      </c>
      <c r="C22" s="20" t="s">
        <v>105</v>
      </c>
      <c r="D22" s="20" t="s">
        <v>171</v>
      </c>
      <c r="E22" s="20" t="s">
        <v>196</v>
      </c>
      <c r="F22" s="20" t="s">
        <v>127</v>
      </c>
      <c r="G22" s="20" t="s">
        <v>168</v>
      </c>
      <c r="H22" s="20" t="s">
        <v>116</v>
      </c>
    </row>
    <row r="23" spans="2:8" x14ac:dyDescent="0.2">
      <c r="B23" s="21" t="s">
        <v>48</v>
      </c>
      <c r="C23" s="22" t="s">
        <v>128</v>
      </c>
      <c r="D23" s="22" t="s">
        <v>1247</v>
      </c>
      <c r="E23" s="22" t="s">
        <v>197</v>
      </c>
      <c r="F23" s="22" t="s">
        <v>1248</v>
      </c>
      <c r="G23" s="22" t="s">
        <v>1249</v>
      </c>
      <c r="H23" s="22" t="s">
        <v>1250</v>
      </c>
    </row>
    <row r="24" spans="2:8" x14ac:dyDescent="0.2">
      <c r="B24" s="16" t="s">
        <v>49</v>
      </c>
      <c r="C24" s="20" t="s">
        <v>129</v>
      </c>
      <c r="D24" s="20" t="s">
        <v>1251</v>
      </c>
      <c r="E24" s="20" t="s">
        <v>198</v>
      </c>
      <c r="F24" s="20" t="s">
        <v>1252</v>
      </c>
      <c r="G24" s="20" t="s">
        <v>234</v>
      </c>
      <c r="H24" s="20" t="s">
        <v>118</v>
      </c>
    </row>
    <row r="25" spans="2:8" x14ac:dyDescent="0.2">
      <c r="B25" s="16" t="s">
        <v>50</v>
      </c>
      <c r="C25" s="20" t="s">
        <v>130</v>
      </c>
      <c r="D25" s="20" t="s">
        <v>177</v>
      </c>
      <c r="E25" s="20" t="s">
        <v>199</v>
      </c>
      <c r="F25" s="20" t="s">
        <v>101</v>
      </c>
      <c r="G25" s="20" t="s">
        <v>101</v>
      </c>
      <c r="H25" s="20" t="s">
        <v>101</v>
      </c>
    </row>
    <row r="26" spans="2:8" x14ac:dyDescent="0.2">
      <c r="B26" s="16" t="s">
        <v>51</v>
      </c>
      <c r="C26" s="20" t="s">
        <v>101</v>
      </c>
      <c r="D26" s="20" t="s">
        <v>101</v>
      </c>
      <c r="E26" s="20" t="s">
        <v>101</v>
      </c>
      <c r="F26" s="20" t="s">
        <v>101</v>
      </c>
      <c r="G26" s="20" t="s">
        <v>101</v>
      </c>
      <c r="H26" s="20" t="s">
        <v>101</v>
      </c>
    </row>
    <row r="27" spans="2:8" x14ac:dyDescent="0.2">
      <c r="B27" s="16" t="s">
        <v>52</v>
      </c>
      <c r="C27" s="20" t="s">
        <v>101</v>
      </c>
      <c r="D27" s="20" t="s">
        <v>101</v>
      </c>
      <c r="E27" s="20" t="s">
        <v>101</v>
      </c>
      <c r="F27" s="20" t="s">
        <v>101</v>
      </c>
      <c r="G27" s="20" t="s">
        <v>101</v>
      </c>
      <c r="H27" s="20" t="s">
        <v>101</v>
      </c>
    </row>
    <row r="28" spans="2:8" x14ac:dyDescent="0.2">
      <c r="B28" s="16" t="s">
        <v>53</v>
      </c>
      <c r="C28" s="20" t="s">
        <v>131</v>
      </c>
      <c r="D28" s="20" t="s">
        <v>1253</v>
      </c>
      <c r="E28" s="20" t="s">
        <v>200</v>
      </c>
      <c r="F28" s="20" t="s">
        <v>1254</v>
      </c>
      <c r="G28" s="20" t="s">
        <v>121</v>
      </c>
      <c r="H28" s="20" t="s">
        <v>102</v>
      </c>
    </row>
    <row r="29" spans="2:8" x14ac:dyDescent="0.2">
      <c r="B29" s="16" t="s">
        <v>54</v>
      </c>
      <c r="C29" s="20" t="s">
        <v>132</v>
      </c>
      <c r="D29" s="20" t="s">
        <v>232</v>
      </c>
      <c r="E29" s="20" t="s">
        <v>156</v>
      </c>
      <c r="F29" s="20" t="s">
        <v>238</v>
      </c>
      <c r="G29" s="20" t="s">
        <v>168</v>
      </c>
      <c r="H29" s="20" t="s">
        <v>101</v>
      </c>
    </row>
    <row r="30" spans="2:8" x14ac:dyDescent="0.2">
      <c r="B30" s="21" t="s">
        <v>55</v>
      </c>
      <c r="C30" s="22" t="s">
        <v>133</v>
      </c>
      <c r="D30" s="22" t="s">
        <v>1255</v>
      </c>
      <c r="E30" s="22" t="s">
        <v>201</v>
      </c>
      <c r="F30" s="22" t="s">
        <v>1256</v>
      </c>
      <c r="G30" s="22" t="s">
        <v>207</v>
      </c>
      <c r="H30" s="22" t="s">
        <v>219</v>
      </c>
    </row>
    <row r="31" spans="2:8" x14ac:dyDescent="0.2">
      <c r="B31" s="16" t="s">
        <v>56</v>
      </c>
      <c r="C31" s="20" t="s">
        <v>134</v>
      </c>
      <c r="D31" s="20" t="s">
        <v>1257</v>
      </c>
      <c r="E31" s="20" t="s">
        <v>202</v>
      </c>
      <c r="F31" s="20" t="s">
        <v>397</v>
      </c>
      <c r="G31" s="20" t="s">
        <v>110</v>
      </c>
      <c r="H31" s="20" t="s">
        <v>110</v>
      </c>
    </row>
    <row r="32" spans="2:8" x14ac:dyDescent="0.2">
      <c r="B32" s="16" t="s">
        <v>57</v>
      </c>
      <c r="C32" s="20" t="s">
        <v>135</v>
      </c>
      <c r="D32" s="20" t="s">
        <v>1258</v>
      </c>
      <c r="E32" s="20" t="s">
        <v>203</v>
      </c>
      <c r="F32" s="20" t="s">
        <v>420</v>
      </c>
      <c r="G32" s="20" t="s">
        <v>189</v>
      </c>
      <c r="H32" s="20" t="s">
        <v>174</v>
      </c>
    </row>
    <row r="33" spans="2:8" x14ac:dyDescent="0.2">
      <c r="B33" s="16" t="s">
        <v>58</v>
      </c>
      <c r="C33" s="20" t="s">
        <v>136</v>
      </c>
      <c r="D33" s="20" t="s">
        <v>1259</v>
      </c>
      <c r="E33" s="20" t="s">
        <v>204</v>
      </c>
      <c r="F33" s="20" t="s">
        <v>1260</v>
      </c>
      <c r="G33" s="20" t="s">
        <v>253</v>
      </c>
      <c r="H33" s="20" t="s">
        <v>1237</v>
      </c>
    </row>
    <row r="34" spans="2:8" x14ac:dyDescent="0.2">
      <c r="B34" s="16" t="s">
        <v>59</v>
      </c>
      <c r="C34" s="20" t="s">
        <v>137</v>
      </c>
      <c r="D34" s="20" t="s">
        <v>1261</v>
      </c>
      <c r="E34" s="20" t="s">
        <v>205</v>
      </c>
      <c r="F34" s="20" t="s">
        <v>1262</v>
      </c>
      <c r="G34" s="20" t="s">
        <v>170</v>
      </c>
      <c r="H34" s="20" t="s">
        <v>247</v>
      </c>
    </row>
    <row r="35" spans="2:8" x14ac:dyDescent="0.2">
      <c r="B35" s="16" t="s">
        <v>60</v>
      </c>
      <c r="C35" s="20" t="s">
        <v>138</v>
      </c>
      <c r="D35" s="20" t="s">
        <v>178</v>
      </c>
      <c r="E35" s="20" t="s">
        <v>206</v>
      </c>
      <c r="F35" s="20" t="s">
        <v>207</v>
      </c>
      <c r="G35" s="20" t="s">
        <v>116</v>
      </c>
      <c r="H35" s="20" t="s">
        <v>222</v>
      </c>
    </row>
    <row r="36" spans="2:8" x14ac:dyDescent="0.2">
      <c r="B36" s="16" t="s">
        <v>61</v>
      </c>
      <c r="C36" s="20" t="s">
        <v>139</v>
      </c>
      <c r="D36" s="20" t="s">
        <v>254</v>
      </c>
      <c r="E36" s="20" t="s">
        <v>207</v>
      </c>
      <c r="F36" s="20" t="s">
        <v>493</v>
      </c>
      <c r="G36" s="20" t="s">
        <v>222</v>
      </c>
      <c r="H36" s="20" t="s">
        <v>116</v>
      </c>
    </row>
    <row r="37" spans="2:8" x14ac:dyDescent="0.2">
      <c r="B37" s="16" t="s">
        <v>62</v>
      </c>
      <c r="C37" s="20" t="s">
        <v>97</v>
      </c>
      <c r="D37" s="20" t="s">
        <v>247</v>
      </c>
      <c r="E37" s="20" t="s">
        <v>174</v>
      </c>
      <c r="F37" s="20" t="s">
        <v>1263</v>
      </c>
      <c r="G37" s="20" t="s">
        <v>101</v>
      </c>
      <c r="H37" s="20" t="s">
        <v>168</v>
      </c>
    </row>
    <row r="38" spans="2:8" x14ac:dyDescent="0.2">
      <c r="B38" s="16" t="s">
        <v>63</v>
      </c>
      <c r="C38" s="20" t="s">
        <v>140</v>
      </c>
      <c r="D38" s="20" t="s">
        <v>238</v>
      </c>
      <c r="E38" s="20" t="s">
        <v>170</v>
      </c>
      <c r="F38" s="20" t="s">
        <v>96</v>
      </c>
      <c r="G38" s="20" t="s">
        <v>101</v>
      </c>
      <c r="H38" s="20" t="s">
        <v>101</v>
      </c>
    </row>
    <row r="39" spans="2:8" x14ac:dyDescent="0.2">
      <c r="B39" s="16" t="s">
        <v>64</v>
      </c>
      <c r="C39" s="20" t="s">
        <v>141</v>
      </c>
      <c r="D39" s="20" t="s">
        <v>442</v>
      </c>
      <c r="E39" s="20" t="s">
        <v>208</v>
      </c>
      <c r="F39" s="20" t="s">
        <v>1264</v>
      </c>
      <c r="G39" s="20" t="s">
        <v>238</v>
      </c>
      <c r="H39" s="20" t="s">
        <v>199</v>
      </c>
    </row>
    <row r="40" spans="2:8" x14ac:dyDescent="0.2">
      <c r="B40" s="21" t="s">
        <v>65</v>
      </c>
      <c r="C40" s="22" t="s">
        <v>142</v>
      </c>
      <c r="D40" s="22" t="s">
        <v>159</v>
      </c>
      <c r="E40" s="22" t="s">
        <v>209</v>
      </c>
      <c r="F40" s="22" t="s">
        <v>405</v>
      </c>
      <c r="G40" s="22" t="s">
        <v>170</v>
      </c>
      <c r="H40" s="22" t="s">
        <v>156</v>
      </c>
    </row>
    <row r="41" spans="2:8" x14ac:dyDescent="0.2">
      <c r="B41" s="16" t="s">
        <v>66</v>
      </c>
      <c r="C41" s="20" t="s">
        <v>143</v>
      </c>
      <c r="D41" s="20" t="s">
        <v>130</v>
      </c>
      <c r="E41" s="20" t="s">
        <v>210</v>
      </c>
      <c r="F41" s="20" t="s">
        <v>495</v>
      </c>
      <c r="G41" s="20" t="s">
        <v>168</v>
      </c>
      <c r="H41" s="20" t="s">
        <v>222</v>
      </c>
    </row>
    <row r="42" spans="2:8" x14ac:dyDescent="0.2">
      <c r="B42" s="16" t="s">
        <v>67</v>
      </c>
      <c r="C42" s="20" t="s">
        <v>91</v>
      </c>
      <c r="D42" s="20" t="s">
        <v>1265</v>
      </c>
      <c r="E42" s="20" t="s">
        <v>104</v>
      </c>
      <c r="F42" s="20" t="s">
        <v>1266</v>
      </c>
      <c r="G42" s="20" t="s">
        <v>96</v>
      </c>
      <c r="H42" s="20" t="s">
        <v>222</v>
      </c>
    </row>
    <row r="43" spans="2:8" x14ac:dyDescent="0.2">
      <c r="B43" s="16" t="s">
        <v>68</v>
      </c>
      <c r="C43" s="20" t="s">
        <v>144</v>
      </c>
      <c r="D43" s="20" t="s">
        <v>144</v>
      </c>
      <c r="E43" s="20" t="s">
        <v>211</v>
      </c>
      <c r="F43" s="20" t="s">
        <v>1267</v>
      </c>
      <c r="G43" s="20" t="s">
        <v>199</v>
      </c>
      <c r="H43" s="20" t="s">
        <v>238</v>
      </c>
    </row>
    <row r="44" spans="2:8" x14ac:dyDescent="0.2">
      <c r="B44" s="21" t="s">
        <v>69</v>
      </c>
      <c r="C44" s="22" t="s">
        <v>145</v>
      </c>
      <c r="D44" s="22" t="s">
        <v>1268</v>
      </c>
      <c r="E44" s="22" t="s">
        <v>212</v>
      </c>
      <c r="F44" s="22" t="s">
        <v>1269</v>
      </c>
      <c r="G44" s="22" t="s">
        <v>1270</v>
      </c>
      <c r="H44" s="22" t="s">
        <v>1271</v>
      </c>
    </row>
    <row r="45" spans="2:8" x14ac:dyDescent="0.2">
      <c r="B45" s="16" t="s">
        <v>70</v>
      </c>
      <c r="C45" s="20" t="s">
        <v>146</v>
      </c>
      <c r="D45" s="20" t="s">
        <v>1272</v>
      </c>
      <c r="E45" s="20" t="s">
        <v>213</v>
      </c>
      <c r="F45" s="20" t="s">
        <v>1273</v>
      </c>
      <c r="G45" s="20" t="s">
        <v>219</v>
      </c>
      <c r="H45" s="20" t="s">
        <v>1274</v>
      </c>
    </row>
    <row r="46" spans="2:8" x14ac:dyDescent="0.2">
      <c r="B46" s="16" t="s">
        <v>71</v>
      </c>
      <c r="C46" s="20" t="s">
        <v>147</v>
      </c>
      <c r="D46" s="20" t="s">
        <v>1275</v>
      </c>
      <c r="E46" s="20" t="s">
        <v>214</v>
      </c>
      <c r="F46" s="20" t="s">
        <v>204</v>
      </c>
      <c r="G46" s="20" t="s">
        <v>173</v>
      </c>
      <c r="H46" s="20" t="s">
        <v>1263</v>
      </c>
    </row>
    <row r="47" spans="2:8" x14ac:dyDescent="0.2">
      <c r="B47" s="16" t="s">
        <v>72</v>
      </c>
      <c r="C47" s="20" t="s">
        <v>148</v>
      </c>
      <c r="D47" s="20" t="s">
        <v>1276</v>
      </c>
      <c r="E47" s="20" t="s">
        <v>215</v>
      </c>
      <c r="F47" s="20" t="s">
        <v>1277</v>
      </c>
      <c r="G47" s="20" t="s">
        <v>304</v>
      </c>
      <c r="H47" s="20" t="s">
        <v>1278</v>
      </c>
    </row>
    <row r="48" spans="2:8" x14ac:dyDescent="0.2">
      <c r="B48" s="16" t="s">
        <v>73</v>
      </c>
      <c r="C48" s="20" t="s">
        <v>149</v>
      </c>
      <c r="D48" s="20" t="s">
        <v>1279</v>
      </c>
      <c r="E48" s="20" t="s">
        <v>216</v>
      </c>
      <c r="F48" s="20" t="s">
        <v>1280</v>
      </c>
      <c r="G48" s="20" t="s">
        <v>545</v>
      </c>
      <c r="H48" s="20" t="s">
        <v>100</v>
      </c>
    </row>
    <row r="49" spans="2:8" x14ac:dyDescent="0.2">
      <c r="B49" s="16" t="s">
        <v>74</v>
      </c>
      <c r="C49" s="20" t="s">
        <v>150</v>
      </c>
      <c r="D49" s="20" t="s">
        <v>243</v>
      </c>
      <c r="E49" s="20" t="s">
        <v>217</v>
      </c>
      <c r="F49" s="20" t="s">
        <v>189</v>
      </c>
      <c r="G49" s="20" t="s">
        <v>168</v>
      </c>
      <c r="H49" s="20" t="s">
        <v>101</v>
      </c>
    </row>
    <row r="50" spans="2:8" x14ac:dyDescent="0.2">
      <c r="B50" s="16" t="s">
        <v>75</v>
      </c>
      <c r="C50" s="20" t="s">
        <v>151</v>
      </c>
      <c r="D50" s="20" t="s">
        <v>162</v>
      </c>
      <c r="E50" s="20" t="s">
        <v>218</v>
      </c>
      <c r="F50" s="20" t="s">
        <v>1281</v>
      </c>
      <c r="G50" s="20" t="s">
        <v>170</v>
      </c>
      <c r="H50" s="20" t="s">
        <v>238</v>
      </c>
    </row>
    <row r="51" spans="2:8" x14ac:dyDescent="0.2">
      <c r="B51" s="16" t="s">
        <v>76</v>
      </c>
      <c r="C51" s="20" t="s">
        <v>152</v>
      </c>
      <c r="D51" s="20" t="s">
        <v>595</v>
      </c>
      <c r="E51" s="20" t="s">
        <v>219</v>
      </c>
      <c r="F51" s="20" t="s">
        <v>98</v>
      </c>
      <c r="G51" s="20" t="s">
        <v>177</v>
      </c>
      <c r="H51" s="20" t="s">
        <v>116</v>
      </c>
    </row>
    <row r="52" spans="2:8" x14ac:dyDescent="0.2">
      <c r="B52" s="21" t="s">
        <v>77</v>
      </c>
      <c r="C52" s="22" t="s">
        <v>153</v>
      </c>
      <c r="D52" s="22" t="s">
        <v>1282</v>
      </c>
      <c r="E52" s="22" t="s">
        <v>220</v>
      </c>
      <c r="F52" s="22" t="s">
        <v>117</v>
      </c>
      <c r="G52" s="22" t="s">
        <v>174</v>
      </c>
      <c r="H52" s="22" t="s">
        <v>96</v>
      </c>
    </row>
    <row r="53" spans="2:8" x14ac:dyDescent="0.2">
      <c r="B53" s="16" t="s">
        <v>78</v>
      </c>
      <c r="C53" s="20" t="s">
        <v>154</v>
      </c>
      <c r="D53" s="20" t="s">
        <v>179</v>
      </c>
      <c r="E53" s="20" t="s">
        <v>221</v>
      </c>
      <c r="F53" s="20" t="s">
        <v>112</v>
      </c>
      <c r="G53" s="20" t="s">
        <v>177</v>
      </c>
      <c r="H53" s="20" t="s">
        <v>189</v>
      </c>
    </row>
    <row r="54" spans="2:8" x14ac:dyDescent="0.2">
      <c r="B54" s="16" t="s">
        <v>79</v>
      </c>
      <c r="C54" s="20" t="s">
        <v>155</v>
      </c>
      <c r="D54" s="20" t="s">
        <v>182</v>
      </c>
      <c r="E54" s="20" t="s">
        <v>222</v>
      </c>
      <c r="F54" s="20" t="s">
        <v>1234</v>
      </c>
      <c r="G54" s="20" t="s">
        <v>101</v>
      </c>
      <c r="H54" s="20" t="s">
        <v>168</v>
      </c>
    </row>
    <row r="55" spans="2:8" x14ac:dyDescent="0.2">
      <c r="B55" s="16" t="s">
        <v>80</v>
      </c>
      <c r="C55" s="20" t="s">
        <v>156</v>
      </c>
      <c r="D55" s="20" t="s">
        <v>247</v>
      </c>
      <c r="E55" s="20" t="s">
        <v>102</v>
      </c>
      <c r="F55" s="20" t="s">
        <v>170</v>
      </c>
      <c r="G55" s="20" t="s">
        <v>101</v>
      </c>
      <c r="H55" s="20" t="s">
        <v>101</v>
      </c>
    </row>
    <row r="56" spans="2:8" x14ac:dyDescent="0.2">
      <c r="B56" s="21" t="s">
        <v>81</v>
      </c>
      <c r="C56" s="22" t="s">
        <v>157</v>
      </c>
      <c r="D56" s="22" t="s">
        <v>1283</v>
      </c>
      <c r="E56" s="22" t="s">
        <v>223</v>
      </c>
      <c r="F56" s="22" t="s">
        <v>1284</v>
      </c>
      <c r="G56" s="22" t="s">
        <v>252</v>
      </c>
      <c r="H56" s="22" t="s">
        <v>1285</v>
      </c>
    </row>
    <row r="57" spans="2:8" x14ac:dyDescent="0.2">
      <c r="B57" s="16" t="s">
        <v>82</v>
      </c>
      <c r="C57" s="20" t="s">
        <v>158</v>
      </c>
      <c r="D57" s="20" t="s">
        <v>1286</v>
      </c>
      <c r="E57" s="20" t="s">
        <v>224</v>
      </c>
      <c r="F57" s="20" t="s">
        <v>1287</v>
      </c>
      <c r="G57" s="20" t="s">
        <v>1288</v>
      </c>
      <c r="H57" s="20" t="s">
        <v>176</v>
      </c>
    </row>
    <row r="58" spans="2:8" x14ac:dyDescent="0.2">
      <c r="B58" s="16" t="s">
        <v>83</v>
      </c>
      <c r="C58" s="20" t="s">
        <v>159</v>
      </c>
      <c r="D58" s="20" t="s">
        <v>108</v>
      </c>
      <c r="E58" s="20" t="s">
        <v>225</v>
      </c>
      <c r="F58" s="20" t="s">
        <v>1289</v>
      </c>
      <c r="G58" s="20" t="s">
        <v>238</v>
      </c>
      <c r="H58" s="20" t="s">
        <v>121</v>
      </c>
    </row>
    <row r="59" spans="2:8" x14ac:dyDescent="0.2">
      <c r="B59" s="16" t="s">
        <v>84</v>
      </c>
      <c r="C59" s="20" t="s">
        <v>160</v>
      </c>
      <c r="D59" s="20" t="s">
        <v>1290</v>
      </c>
      <c r="E59" s="20" t="s">
        <v>226</v>
      </c>
      <c r="F59" s="20" t="s">
        <v>1291</v>
      </c>
      <c r="G59" s="20" t="s">
        <v>1236</v>
      </c>
      <c r="H59" s="20" t="s">
        <v>235</v>
      </c>
    </row>
    <row r="60" spans="2:8" x14ac:dyDescent="0.2">
      <c r="B60" s="16" t="s">
        <v>85</v>
      </c>
      <c r="C60" s="20" t="s">
        <v>161</v>
      </c>
      <c r="D60" s="20" t="s">
        <v>1292</v>
      </c>
      <c r="E60" s="20" t="s">
        <v>227</v>
      </c>
      <c r="F60" s="20" t="s">
        <v>1293</v>
      </c>
      <c r="G60" s="20" t="s">
        <v>182</v>
      </c>
      <c r="H60" s="20" t="s">
        <v>217</v>
      </c>
    </row>
    <row r="61" spans="2:8" x14ac:dyDescent="0.2">
      <c r="B61" s="16" t="s">
        <v>86</v>
      </c>
      <c r="C61" s="20" t="s">
        <v>162</v>
      </c>
      <c r="D61" s="20" t="s">
        <v>602</v>
      </c>
      <c r="E61" s="20" t="s">
        <v>228</v>
      </c>
      <c r="F61" s="20" t="s">
        <v>103</v>
      </c>
      <c r="G61" s="20" t="s">
        <v>174</v>
      </c>
      <c r="H61" s="20" t="s">
        <v>199</v>
      </c>
    </row>
    <row r="62" spans="2:8" x14ac:dyDescent="0.2">
      <c r="B62" s="16" t="s">
        <v>87</v>
      </c>
      <c r="C62" s="20" t="s">
        <v>163</v>
      </c>
      <c r="D62" s="20" t="s">
        <v>1294</v>
      </c>
      <c r="E62" s="20" t="s">
        <v>101</v>
      </c>
      <c r="F62" s="20" t="s">
        <v>95</v>
      </c>
      <c r="G62" s="20" t="s">
        <v>116</v>
      </c>
      <c r="H62" s="20" t="s">
        <v>222</v>
      </c>
    </row>
    <row r="63" spans="2:8" x14ac:dyDescent="0.2">
      <c r="B63" s="16" t="s">
        <v>88</v>
      </c>
      <c r="C63" s="20" t="s">
        <v>164</v>
      </c>
      <c r="D63" s="20" t="s">
        <v>428</v>
      </c>
      <c r="E63" s="20" t="s">
        <v>229</v>
      </c>
      <c r="F63" s="20" t="s">
        <v>430</v>
      </c>
      <c r="G63" s="20" t="s">
        <v>121</v>
      </c>
      <c r="H63" s="20" t="s">
        <v>174</v>
      </c>
    </row>
    <row r="64" spans="2:8" x14ac:dyDescent="0.2">
      <c r="B64" s="21" t="s">
        <v>89</v>
      </c>
      <c r="C64" s="22" t="s">
        <v>165</v>
      </c>
      <c r="D64" s="22" t="s">
        <v>1295</v>
      </c>
      <c r="E64" s="22" t="s">
        <v>230</v>
      </c>
      <c r="F64" s="22" t="s">
        <v>1296</v>
      </c>
      <c r="G64" s="22" t="s">
        <v>1297</v>
      </c>
      <c r="H64" s="22" t="s">
        <v>1238</v>
      </c>
    </row>
    <row r="65" spans="2:8" x14ac:dyDescent="0.2">
      <c r="B65" s="23" t="s">
        <v>90</v>
      </c>
      <c r="C65" s="24" t="s">
        <v>166</v>
      </c>
      <c r="D65" s="24" t="s">
        <v>1298</v>
      </c>
      <c r="E65" s="24" t="s">
        <v>231</v>
      </c>
      <c r="F65" s="24" t="s">
        <v>1299</v>
      </c>
      <c r="G65" s="24" t="s">
        <v>244</v>
      </c>
      <c r="H65" s="24" t="s">
        <v>244</v>
      </c>
    </row>
    <row r="67" spans="2:8" ht="12.75" customHeight="1" x14ac:dyDescent="0.2">
      <c r="B67" s="72" t="s">
        <v>255</v>
      </c>
      <c r="C67" s="73"/>
      <c r="D67" s="73"/>
      <c r="E67" s="73"/>
      <c r="F67" s="73"/>
      <c r="G67" s="73"/>
      <c r="H67" s="73"/>
    </row>
  </sheetData>
  <mergeCells count="8">
    <mergeCell ref="B67:H67"/>
    <mergeCell ref="B4:B6"/>
    <mergeCell ref="C4:F4"/>
    <mergeCell ref="G4:H4"/>
    <mergeCell ref="C5:D5"/>
    <mergeCell ref="E5:F5"/>
    <mergeCell ref="G5:G6"/>
    <mergeCell ref="H5:H6"/>
  </mergeCells>
  <pageMargins left="0.7" right="0.7" top="0.75" bottom="0.75" header="0.3" footer="0.3"/>
  <pageSetup paperSize="9" scale="50" fitToWidth="0" fitToHeight="0"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82A9"/>
  </sheetPr>
  <dimension ref="B1:B94"/>
  <sheetViews>
    <sheetView showGridLines="0" workbookViewId="0"/>
  </sheetViews>
  <sheetFormatPr baseColWidth="10" defaultRowHeight="12.75" x14ac:dyDescent="0.2"/>
  <cols>
    <col min="1" max="1" width="2.5703125" customWidth="1"/>
  </cols>
  <sheetData>
    <row r="1" spans="2:2" ht="18" x14ac:dyDescent="0.25">
      <c r="B1" s="31" t="s">
        <v>1507</v>
      </c>
    </row>
    <row r="94" spans="2:2" x14ac:dyDescent="0.2">
      <c r="B94" s="60" t="s">
        <v>1155</v>
      </c>
    </row>
  </sheetData>
  <pageMargins left="0.7" right="0.7" top="0.75" bottom="0.75" header="0.3" footer="0.3"/>
  <pageSetup paperSize="9" scale="50" fitToWidth="0" fitToHeight="0" orientation="landscape"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4C8562"/>
  </sheetPr>
  <dimension ref="B1:B71"/>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9</v>
      </c>
    </row>
    <row r="4" spans="2:2" x14ac:dyDescent="0.2">
      <c r="B4" s="29" t="s">
        <v>1168</v>
      </c>
    </row>
    <row r="5" spans="2:2" ht="76.5" x14ac:dyDescent="0.2">
      <c r="B5" s="28" t="s">
        <v>1169</v>
      </c>
    </row>
    <row r="6" spans="2:2" x14ac:dyDescent="0.2">
      <c r="B6" s="28" t="s">
        <v>2</v>
      </c>
    </row>
    <row r="7" spans="2:2" x14ac:dyDescent="0.2">
      <c r="B7" s="29" t="s">
        <v>1170</v>
      </c>
    </row>
    <row r="8" spans="2:2" ht="51" x14ac:dyDescent="0.2">
      <c r="B8" s="28" t="s">
        <v>1171</v>
      </c>
    </row>
    <row r="9" spans="2:2" x14ac:dyDescent="0.2">
      <c r="B9" s="28" t="s">
        <v>2</v>
      </c>
    </row>
    <row r="10" spans="2:2" x14ac:dyDescent="0.2">
      <c r="B10" s="29" t="s">
        <v>1172</v>
      </c>
    </row>
    <row r="11" spans="2:2" ht="102" x14ac:dyDescent="0.2">
      <c r="B11" s="28" t="s">
        <v>1173</v>
      </c>
    </row>
    <row r="12" spans="2:2" x14ac:dyDescent="0.2">
      <c r="B12" s="28" t="s">
        <v>2</v>
      </c>
    </row>
    <row r="13" spans="2:2" x14ac:dyDescent="0.2">
      <c r="B13" s="29" t="s">
        <v>1174</v>
      </c>
    </row>
    <row r="14" spans="2:2" ht="38.25" x14ac:dyDescent="0.2">
      <c r="B14" s="28" t="s">
        <v>1175</v>
      </c>
    </row>
    <row r="15" spans="2:2" x14ac:dyDescent="0.2">
      <c r="B15" s="28" t="s">
        <v>2</v>
      </c>
    </row>
    <row r="16" spans="2:2" x14ac:dyDescent="0.2">
      <c r="B16" s="29" t="s">
        <v>1176</v>
      </c>
    </row>
    <row r="17" spans="2:2" ht="25.5" x14ac:dyDescent="0.2">
      <c r="B17" s="28" t="s">
        <v>1177</v>
      </c>
    </row>
    <row r="18" spans="2:2" x14ac:dyDescent="0.2">
      <c r="B18" s="28" t="s">
        <v>1178</v>
      </c>
    </row>
    <row r="19" spans="2:2" ht="25.5" customHeight="1" x14ac:dyDescent="0.2">
      <c r="B19" s="61" t="s">
        <v>1431</v>
      </c>
    </row>
    <row r="20" spans="2:2" x14ac:dyDescent="0.2">
      <c r="B20" s="28" t="s">
        <v>1179</v>
      </c>
    </row>
    <row r="21" spans="2:2" x14ac:dyDescent="0.2">
      <c r="B21" s="28" t="s">
        <v>1180</v>
      </c>
    </row>
    <row r="22" spans="2:2" x14ac:dyDescent="0.2">
      <c r="B22" s="28" t="s">
        <v>1181</v>
      </c>
    </row>
    <row r="23" spans="2:2" ht="63.75" x14ac:dyDescent="0.2">
      <c r="B23" s="28" t="s">
        <v>1182</v>
      </c>
    </row>
    <row r="24" spans="2:2" x14ac:dyDescent="0.2">
      <c r="B24" s="28" t="s">
        <v>2</v>
      </c>
    </row>
    <row r="25" spans="2:2" x14ac:dyDescent="0.2">
      <c r="B25" s="29" t="s">
        <v>259</v>
      </c>
    </row>
    <row r="26" spans="2:2" ht="38.25" x14ac:dyDescent="0.2">
      <c r="B26" s="28" t="s">
        <v>1183</v>
      </c>
    </row>
    <row r="27" spans="2:2" x14ac:dyDescent="0.2">
      <c r="B27" s="28" t="s">
        <v>2</v>
      </c>
    </row>
    <row r="28" spans="2:2" x14ac:dyDescent="0.2">
      <c r="B28" s="29" t="s">
        <v>260</v>
      </c>
    </row>
    <row r="29" spans="2:2" ht="38.25" x14ac:dyDescent="0.2">
      <c r="B29" s="28" t="s">
        <v>1184</v>
      </c>
    </row>
    <row r="30" spans="2:2" x14ac:dyDescent="0.2">
      <c r="B30" s="28" t="s">
        <v>2</v>
      </c>
    </row>
    <row r="31" spans="2:2" x14ac:dyDescent="0.2">
      <c r="B31" s="29" t="s">
        <v>1162</v>
      </c>
    </row>
    <row r="32" spans="2:2" ht="76.5" x14ac:dyDescent="0.2">
      <c r="B32" s="28" t="s">
        <v>1185</v>
      </c>
    </row>
    <row r="33" spans="2:2" x14ac:dyDescent="0.2">
      <c r="B33" s="28" t="s">
        <v>2</v>
      </c>
    </row>
    <row r="34" spans="2:2" ht="25.5" x14ac:dyDescent="0.2">
      <c r="B34" s="28" t="s">
        <v>1186</v>
      </c>
    </row>
    <row r="35" spans="2:2" x14ac:dyDescent="0.2">
      <c r="B35" s="28" t="s">
        <v>2</v>
      </c>
    </row>
    <row r="36" spans="2:2" x14ac:dyDescent="0.2">
      <c r="B36" s="29" t="s">
        <v>1187</v>
      </c>
    </row>
    <row r="37" spans="2:2" ht="25.5" x14ac:dyDescent="0.2">
      <c r="B37" s="28" t="s">
        <v>1188</v>
      </c>
    </row>
    <row r="38" spans="2:2" x14ac:dyDescent="0.2">
      <c r="B38" s="28" t="s">
        <v>2</v>
      </c>
    </row>
    <row r="39" spans="2:2" x14ac:dyDescent="0.2">
      <c r="B39" s="29" t="s">
        <v>1189</v>
      </c>
    </row>
    <row r="40" spans="2:2" ht="25.5" x14ac:dyDescent="0.2">
      <c r="B40" s="28" t="s">
        <v>1190</v>
      </c>
    </row>
    <row r="41" spans="2:2" x14ac:dyDescent="0.2">
      <c r="B41" s="28" t="s">
        <v>2</v>
      </c>
    </row>
    <row r="42" spans="2:2" x14ac:dyDescent="0.2">
      <c r="B42" s="29" t="s">
        <v>1191</v>
      </c>
    </row>
    <row r="43" spans="2:2" x14ac:dyDescent="0.2">
      <c r="B43" s="28" t="s">
        <v>1192</v>
      </c>
    </row>
    <row r="44" spans="2:2" x14ac:dyDescent="0.2">
      <c r="B44" s="28" t="s">
        <v>1193</v>
      </c>
    </row>
    <row r="45" spans="2:2" ht="25.5" customHeight="1" x14ac:dyDescent="0.2">
      <c r="B45" s="61" t="s">
        <v>1433</v>
      </c>
    </row>
    <row r="46" spans="2:2" x14ac:dyDescent="0.2">
      <c r="B46" s="28" t="s">
        <v>2</v>
      </c>
    </row>
    <row r="47" spans="2:2" x14ac:dyDescent="0.2">
      <c r="B47" s="29" t="s">
        <v>1194</v>
      </c>
    </row>
    <row r="48" spans="2:2" ht="25.5" x14ac:dyDescent="0.2">
      <c r="B48" s="28" t="s">
        <v>1195</v>
      </c>
    </row>
    <row r="49" spans="2:2" x14ac:dyDescent="0.2">
      <c r="B49" s="28" t="s">
        <v>2</v>
      </c>
    </row>
    <row r="50" spans="2:2" x14ac:dyDescent="0.2">
      <c r="B50" s="29" t="s">
        <v>1196</v>
      </c>
    </row>
    <row r="51" spans="2:2" ht="25.5" x14ac:dyDescent="0.2">
      <c r="B51" s="28" t="s">
        <v>1197</v>
      </c>
    </row>
    <row r="52" spans="2:2" x14ac:dyDescent="0.2">
      <c r="B52" s="28" t="s">
        <v>2</v>
      </c>
    </row>
    <row r="53" spans="2:2" x14ac:dyDescent="0.2">
      <c r="B53" s="29" t="s">
        <v>587</v>
      </c>
    </row>
    <row r="54" spans="2:2" ht="102" x14ac:dyDescent="0.2">
      <c r="B54" s="28" t="s">
        <v>1198</v>
      </c>
    </row>
    <row r="55" spans="2:2" x14ac:dyDescent="0.2">
      <c r="B55" s="28" t="s">
        <v>2</v>
      </c>
    </row>
    <row r="56" spans="2:2" x14ac:dyDescent="0.2">
      <c r="B56" s="29" t="s">
        <v>1199</v>
      </c>
    </row>
    <row r="57" spans="2:2" ht="63.75" x14ac:dyDescent="0.2">
      <c r="B57" s="28" t="s">
        <v>1200</v>
      </c>
    </row>
    <row r="58" spans="2:2" x14ac:dyDescent="0.2">
      <c r="B58" s="28" t="s">
        <v>2</v>
      </c>
    </row>
    <row r="59" spans="2:2" x14ac:dyDescent="0.2">
      <c r="B59" s="28" t="s">
        <v>1201</v>
      </c>
    </row>
    <row r="60" spans="2:2" x14ac:dyDescent="0.2">
      <c r="B60" s="28" t="s">
        <v>1202</v>
      </c>
    </row>
    <row r="61" spans="2:2" x14ac:dyDescent="0.2">
      <c r="B61" s="28" t="s">
        <v>1203</v>
      </c>
    </row>
    <row r="62" spans="2:2" x14ac:dyDescent="0.2">
      <c r="B62" s="28" t="s">
        <v>1204</v>
      </c>
    </row>
    <row r="63" spans="2:2" x14ac:dyDescent="0.2">
      <c r="B63" s="28" t="s">
        <v>1205</v>
      </c>
    </row>
    <row r="64" spans="2:2" ht="25.5" customHeight="1" x14ac:dyDescent="0.2">
      <c r="B64" s="61" t="s">
        <v>1432</v>
      </c>
    </row>
    <row r="65" spans="2:2" ht="25.5" customHeight="1" x14ac:dyDescent="0.2">
      <c r="B65" s="61" t="s">
        <v>1434</v>
      </c>
    </row>
    <row r="66" spans="2:2" x14ac:dyDescent="0.2">
      <c r="B66" s="28" t="s">
        <v>1206</v>
      </c>
    </row>
    <row r="67" spans="2:2" x14ac:dyDescent="0.2">
      <c r="B67" s="28" t="s">
        <v>1207</v>
      </c>
    </row>
    <row r="68" spans="2:2" ht="25.5" x14ac:dyDescent="0.2">
      <c r="B68" s="28" t="s">
        <v>1208</v>
      </c>
    </row>
    <row r="69" spans="2:2" x14ac:dyDescent="0.2">
      <c r="B69" s="28" t="s">
        <v>2</v>
      </c>
    </row>
    <row r="70" spans="2:2" x14ac:dyDescent="0.2">
      <c r="B70" s="29" t="s">
        <v>758</v>
      </c>
    </row>
    <row r="71" spans="2:2" ht="38.25" x14ac:dyDescent="0.2">
      <c r="B71" s="28" t="s">
        <v>1209</v>
      </c>
    </row>
  </sheetData>
  <pageMargins left="0.7" right="0.7" top="0.75" bottom="0.75" header="0.3" footer="0.3"/>
  <pageSetup paperSize="9" scale="50" fitToWidth="0" fitToHeight="0"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6ECAE"/>
  </sheetPr>
  <dimension ref="B1:B36"/>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10</v>
      </c>
    </row>
    <row r="4" spans="2:2" ht="38.25" x14ac:dyDescent="0.2">
      <c r="B4" s="67" t="s">
        <v>1508</v>
      </c>
    </row>
    <row r="5" spans="2:2" x14ac:dyDescent="0.2">
      <c r="B5" s="28" t="s">
        <v>2</v>
      </c>
    </row>
    <row r="6" spans="2:2" x14ac:dyDescent="0.2">
      <c r="B6" s="29" t="s">
        <v>1210</v>
      </c>
    </row>
    <row r="7" spans="2:2" ht="51" x14ac:dyDescent="0.2">
      <c r="B7" s="28" t="s">
        <v>1211</v>
      </c>
    </row>
    <row r="8" spans="2:2" x14ac:dyDescent="0.2">
      <c r="B8" s="28" t="s">
        <v>2</v>
      </c>
    </row>
    <row r="9" spans="2:2" ht="89.25" x14ac:dyDescent="0.2">
      <c r="B9" s="28" t="s">
        <v>1212</v>
      </c>
    </row>
    <row r="10" spans="2:2" x14ac:dyDescent="0.2">
      <c r="B10" s="28" t="s">
        <v>2</v>
      </c>
    </row>
    <row r="11" spans="2:2" ht="38.25" x14ac:dyDescent="0.2">
      <c r="B11" s="28" t="s">
        <v>1213</v>
      </c>
    </row>
    <row r="12" spans="2:2" x14ac:dyDescent="0.2">
      <c r="B12" s="28" t="s">
        <v>2</v>
      </c>
    </row>
    <row r="13" spans="2:2" x14ac:dyDescent="0.2">
      <c r="B13" s="29" t="s">
        <v>1214</v>
      </c>
    </row>
    <row r="14" spans="2:2" ht="38.25" x14ac:dyDescent="0.2">
      <c r="B14" s="28" t="s">
        <v>1215</v>
      </c>
    </row>
    <row r="15" spans="2:2" x14ac:dyDescent="0.2">
      <c r="B15" s="28" t="s">
        <v>2</v>
      </c>
    </row>
    <row r="16" spans="2:2" x14ac:dyDescent="0.2">
      <c r="B16" s="29" t="s">
        <v>1216</v>
      </c>
    </row>
    <row r="17" spans="2:2" ht="140.25" x14ac:dyDescent="0.2">
      <c r="B17" s="28" t="s">
        <v>1217</v>
      </c>
    </row>
    <row r="18" spans="2:2" x14ac:dyDescent="0.2">
      <c r="B18" s="28" t="s">
        <v>2</v>
      </c>
    </row>
    <row r="19" spans="2:2" ht="63.75" x14ac:dyDescent="0.2">
      <c r="B19" s="28" t="s">
        <v>1218</v>
      </c>
    </row>
    <row r="20" spans="2:2" x14ac:dyDescent="0.2">
      <c r="B20" s="28" t="s">
        <v>2</v>
      </c>
    </row>
    <row r="21" spans="2:2" ht="51" x14ac:dyDescent="0.2">
      <c r="B21" s="28" t="s">
        <v>1518</v>
      </c>
    </row>
    <row r="22" spans="2:2" x14ac:dyDescent="0.2">
      <c r="B22" s="28" t="s">
        <v>2</v>
      </c>
    </row>
    <row r="23" spans="2:2" ht="25.5" x14ac:dyDescent="0.2">
      <c r="B23" s="28" t="s">
        <v>1219</v>
      </c>
    </row>
    <row r="24" spans="2:2" x14ac:dyDescent="0.2">
      <c r="B24" s="28" t="s">
        <v>2</v>
      </c>
    </row>
    <row r="25" spans="2:2" x14ac:dyDescent="0.2">
      <c r="B25" s="29" t="s">
        <v>1220</v>
      </c>
    </row>
    <row r="26" spans="2:2" ht="127.5" x14ac:dyDescent="0.2">
      <c r="B26" s="28" t="s">
        <v>1221</v>
      </c>
    </row>
    <row r="27" spans="2:2" x14ac:dyDescent="0.2">
      <c r="B27" s="28" t="s">
        <v>2</v>
      </c>
    </row>
    <row r="28" spans="2:2" x14ac:dyDescent="0.2">
      <c r="B28" s="29" t="s">
        <v>1222</v>
      </c>
    </row>
    <row r="29" spans="2:2" ht="76.5" x14ac:dyDescent="0.2">
      <c r="B29" s="28" t="s">
        <v>1223</v>
      </c>
    </row>
    <row r="30" spans="2:2" x14ac:dyDescent="0.2">
      <c r="B30" s="28" t="s">
        <v>2</v>
      </c>
    </row>
    <row r="31" spans="2:2" ht="76.5" x14ac:dyDescent="0.2">
      <c r="B31" s="28" t="s">
        <v>1224</v>
      </c>
    </row>
    <row r="32" spans="2:2" x14ac:dyDescent="0.2">
      <c r="B32" s="28" t="s">
        <v>2</v>
      </c>
    </row>
    <row r="33" spans="2:2" ht="63.75" x14ac:dyDescent="0.2">
      <c r="B33" s="67" t="s">
        <v>1509</v>
      </c>
    </row>
    <row r="34" spans="2:2" x14ac:dyDescent="0.2">
      <c r="B34" s="28" t="s">
        <v>2</v>
      </c>
    </row>
    <row r="35" spans="2:2" x14ac:dyDescent="0.2">
      <c r="B35" s="29" t="s">
        <v>758</v>
      </c>
    </row>
    <row r="36" spans="2:2" ht="38.25" x14ac:dyDescent="0.2">
      <c r="B36" s="28" t="s">
        <v>1209</v>
      </c>
    </row>
  </sheetData>
  <pageMargins left="0.7" right="0.7" top="0.75" bottom="0.75" header="0.3" footer="0.3"/>
  <pageSetup paperSize="9" scale="50" fitToWidth="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AB8"/>
  </sheetPr>
  <dimension ref="B1:N64"/>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5.7109375" customWidth="1"/>
    <col min="3" max="14" width="10.7109375" customWidth="1"/>
  </cols>
  <sheetData>
    <row r="1" spans="2:14" ht="18" x14ac:dyDescent="0.25">
      <c r="B1" s="31" t="s">
        <v>1300</v>
      </c>
    </row>
    <row r="4" spans="2:14" x14ac:dyDescent="0.2">
      <c r="B4" s="74" t="s">
        <v>11</v>
      </c>
      <c r="C4" s="75" t="s">
        <v>256</v>
      </c>
      <c r="D4" s="75" t="s">
        <v>256</v>
      </c>
      <c r="E4" s="75" t="s">
        <v>256</v>
      </c>
      <c r="F4" s="75" t="s">
        <v>256</v>
      </c>
      <c r="G4" s="75" t="s">
        <v>256</v>
      </c>
      <c r="H4" s="75" t="s">
        <v>256</v>
      </c>
      <c r="I4" s="75" t="s">
        <v>256</v>
      </c>
      <c r="J4" s="75" t="s">
        <v>257</v>
      </c>
      <c r="K4" s="75" t="s">
        <v>257</v>
      </c>
      <c r="L4" s="75" t="s">
        <v>257</v>
      </c>
      <c r="M4" s="75" t="s">
        <v>257</v>
      </c>
      <c r="N4" s="75" t="s">
        <v>258</v>
      </c>
    </row>
    <row r="5" spans="2:14" x14ac:dyDescent="0.2">
      <c r="B5" s="74" t="s">
        <v>11</v>
      </c>
      <c r="C5" s="75" t="s">
        <v>259</v>
      </c>
      <c r="D5" s="75" t="s">
        <v>259</v>
      </c>
      <c r="E5" s="75" t="s">
        <v>259</v>
      </c>
      <c r="F5" s="75" t="s">
        <v>260</v>
      </c>
      <c r="G5" s="75" t="s">
        <v>260</v>
      </c>
      <c r="H5" s="75" t="s">
        <v>260</v>
      </c>
      <c r="I5" s="77" t="s">
        <v>258</v>
      </c>
      <c r="J5" s="77" t="s">
        <v>261</v>
      </c>
      <c r="K5" s="77" t="s">
        <v>262</v>
      </c>
      <c r="L5" s="77" t="s">
        <v>263</v>
      </c>
      <c r="M5" s="77" t="s">
        <v>264</v>
      </c>
      <c r="N5" s="75" t="s">
        <v>258</v>
      </c>
    </row>
    <row r="6" spans="2:14" ht="27.95" customHeight="1" x14ac:dyDescent="0.2">
      <c r="B6" s="74" t="s">
        <v>11</v>
      </c>
      <c r="C6" s="15" t="s">
        <v>265</v>
      </c>
      <c r="D6" s="15" t="s">
        <v>266</v>
      </c>
      <c r="E6" s="15" t="s">
        <v>258</v>
      </c>
      <c r="F6" s="15" t="s">
        <v>265</v>
      </c>
      <c r="G6" s="15" t="s">
        <v>266</v>
      </c>
      <c r="H6" s="15" t="s">
        <v>264</v>
      </c>
      <c r="I6" s="77" t="s">
        <v>258</v>
      </c>
      <c r="J6" s="77" t="s">
        <v>261</v>
      </c>
      <c r="K6" s="77" t="s">
        <v>262</v>
      </c>
      <c r="L6" s="77" t="s">
        <v>263</v>
      </c>
      <c r="M6" s="77" t="s">
        <v>264</v>
      </c>
      <c r="N6" s="75" t="s">
        <v>258</v>
      </c>
    </row>
    <row r="7" spans="2:14" x14ac:dyDescent="0.2">
      <c r="B7" s="16">
        <v>1970</v>
      </c>
      <c r="C7" s="17" t="s">
        <v>269</v>
      </c>
      <c r="D7" s="17" t="s">
        <v>269</v>
      </c>
      <c r="E7" s="17">
        <v>224</v>
      </c>
      <c r="F7" s="17" t="s">
        <v>269</v>
      </c>
      <c r="G7" s="17" t="s">
        <v>269</v>
      </c>
      <c r="H7" s="17">
        <v>141</v>
      </c>
      <c r="I7" s="17">
        <v>365</v>
      </c>
      <c r="J7" s="17">
        <v>410</v>
      </c>
      <c r="K7" s="17">
        <v>296</v>
      </c>
      <c r="L7" s="17">
        <v>45</v>
      </c>
      <c r="M7" s="17">
        <v>751</v>
      </c>
      <c r="N7" s="17">
        <v>1116</v>
      </c>
    </row>
    <row r="8" spans="2:14" x14ac:dyDescent="0.2">
      <c r="B8" s="16">
        <v>1971</v>
      </c>
      <c r="C8" s="17" t="s">
        <v>269</v>
      </c>
      <c r="D8" s="17" t="s">
        <v>269</v>
      </c>
      <c r="E8" s="17">
        <v>280</v>
      </c>
      <c r="F8" s="17" t="s">
        <v>269</v>
      </c>
      <c r="G8" s="17" t="s">
        <v>269</v>
      </c>
      <c r="H8" s="17">
        <v>149</v>
      </c>
      <c r="I8" s="17">
        <v>429</v>
      </c>
      <c r="J8" s="17">
        <v>507</v>
      </c>
      <c r="K8" s="17">
        <v>315</v>
      </c>
      <c r="L8" s="17">
        <v>57</v>
      </c>
      <c r="M8" s="17">
        <v>879</v>
      </c>
      <c r="N8" s="17">
        <v>1308</v>
      </c>
    </row>
    <row r="9" spans="2:14" x14ac:dyDescent="0.2">
      <c r="B9" s="16">
        <v>1972</v>
      </c>
      <c r="C9" s="17" t="s">
        <v>269</v>
      </c>
      <c r="D9" s="17" t="s">
        <v>269</v>
      </c>
      <c r="E9" s="17">
        <v>305</v>
      </c>
      <c r="F9" s="17" t="s">
        <v>269</v>
      </c>
      <c r="G9" s="17" t="s">
        <v>269</v>
      </c>
      <c r="H9" s="17">
        <v>262</v>
      </c>
      <c r="I9" s="17">
        <v>567</v>
      </c>
      <c r="J9" s="17">
        <v>721</v>
      </c>
      <c r="K9" s="17">
        <v>397</v>
      </c>
      <c r="L9" s="17">
        <v>73</v>
      </c>
      <c r="M9" s="17">
        <v>1191</v>
      </c>
      <c r="N9" s="17">
        <v>1758</v>
      </c>
    </row>
    <row r="10" spans="2:14" x14ac:dyDescent="0.2">
      <c r="B10" s="16">
        <v>1973</v>
      </c>
      <c r="C10" s="17" t="s">
        <v>269</v>
      </c>
      <c r="D10" s="17" t="s">
        <v>269</v>
      </c>
      <c r="E10" s="17">
        <v>305</v>
      </c>
      <c r="F10" s="17" t="s">
        <v>269</v>
      </c>
      <c r="G10" s="17" t="s">
        <v>269</v>
      </c>
      <c r="H10" s="17">
        <v>357</v>
      </c>
      <c r="I10" s="17">
        <v>662</v>
      </c>
      <c r="J10" s="17">
        <v>972</v>
      </c>
      <c r="K10" s="17">
        <v>346</v>
      </c>
      <c r="L10" s="17">
        <v>58</v>
      </c>
      <c r="M10" s="17">
        <v>1376</v>
      </c>
      <c r="N10" s="17">
        <v>2038</v>
      </c>
    </row>
    <row r="11" spans="2:14" x14ac:dyDescent="0.2">
      <c r="B11" s="16">
        <v>1974</v>
      </c>
      <c r="C11" s="17" t="s">
        <v>269</v>
      </c>
      <c r="D11" s="17" t="s">
        <v>269</v>
      </c>
      <c r="E11" s="17">
        <v>362</v>
      </c>
      <c r="F11" s="17" t="s">
        <v>269</v>
      </c>
      <c r="G11" s="17" t="s">
        <v>269</v>
      </c>
      <c r="H11" s="17">
        <v>318</v>
      </c>
      <c r="I11" s="17">
        <v>680</v>
      </c>
      <c r="J11" s="17">
        <v>776</v>
      </c>
      <c r="K11" s="17">
        <v>305</v>
      </c>
      <c r="L11" s="17">
        <v>100</v>
      </c>
      <c r="M11" s="17">
        <v>1182</v>
      </c>
      <c r="N11" s="17">
        <v>1862</v>
      </c>
    </row>
    <row r="12" spans="2:14" x14ac:dyDescent="0.2">
      <c r="B12" s="16">
        <v>1975</v>
      </c>
      <c r="C12" s="17" t="s">
        <v>269</v>
      </c>
      <c r="D12" s="17" t="s">
        <v>269</v>
      </c>
      <c r="E12" s="17">
        <v>306</v>
      </c>
      <c r="F12" s="17" t="s">
        <v>269</v>
      </c>
      <c r="G12" s="17" t="s">
        <v>269</v>
      </c>
      <c r="H12" s="17">
        <v>269</v>
      </c>
      <c r="I12" s="17">
        <v>575</v>
      </c>
      <c r="J12" s="17">
        <v>469</v>
      </c>
      <c r="K12" s="17">
        <v>254</v>
      </c>
      <c r="L12" s="17">
        <v>62</v>
      </c>
      <c r="M12" s="17">
        <v>784</v>
      </c>
      <c r="N12" s="17">
        <v>1360</v>
      </c>
    </row>
    <row r="13" spans="2:14" x14ac:dyDescent="0.2">
      <c r="B13" s="16">
        <v>1976</v>
      </c>
      <c r="C13" s="17" t="s">
        <v>269</v>
      </c>
      <c r="D13" s="17" t="s">
        <v>269</v>
      </c>
      <c r="E13" s="17">
        <v>258</v>
      </c>
      <c r="F13" s="17" t="s">
        <v>269</v>
      </c>
      <c r="G13" s="17" t="s">
        <v>269</v>
      </c>
      <c r="H13" s="17">
        <v>250</v>
      </c>
      <c r="I13" s="17">
        <v>508</v>
      </c>
      <c r="J13" s="17">
        <v>429</v>
      </c>
      <c r="K13" s="17">
        <v>219</v>
      </c>
      <c r="L13" s="17">
        <v>84</v>
      </c>
      <c r="M13" s="17">
        <v>732</v>
      </c>
      <c r="N13" s="17">
        <v>1240</v>
      </c>
    </row>
    <row r="14" spans="2:14" x14ac:dyDescent="0.2">
      <c r="B14" s="16">
        <v>1977</v>
      </c>
      <c r="C14" s="17">
        <v>247</v>
      </c>
      <c r="D14" s="17">
        <v>37</v>
      </c>
      <c r="E14" s="17">
        <v>284</v>
      </c>
      <c r="F14" s="17">
        <v>217</v>
      </c>
      <c r="G14" s="17">
        <v>14</v>
      </c>
      <c r="H14" s="17">
        <v>230</v>
      </c>
      <c r="I14" s="17">
        <v>514</v>
      </c>
      <c r="J14" s="17">
        <v>446</v>
      </c>
      <c r="K14" s="17">
        <v>244</v>
      </c>
      <c r="L14" s="17">
        <v>114</v>
      </c>
      <c r="M14" s="17">
        <v>805</v>
      </c>
      <c r="N14" s="17">
        <v>1319</v>
      </c>
    </row>
    <row r="15" spans="2:14" x14ac:dyDescent="0.2">
      <c r="B15" s="16">
        <v>1978</v>
      </c>
      <c r="C15" s="17">
        <v>228</v>
      </c>
      <c r="D15" s="17">
        <v>29</v>
      </c>
      <c r="E15" s="17">
        <v>257</v>
      </c>
      <c r="F15" s="17">
        <v>119</v>
      </c>
      <c r="G15" s="17">
        <v>15</v>
      </c>
      <c r="H15" s="17">
        <v>134</v>
      </c>
      <c r="I15" s="17">
        <v>391</v>
      </c>
      <c r="J15" s="17">
        <v>579</v>
      </c>
      <c r="K15" s="17">
        <v>276</v>
      </c>
      <c r="L15" s="17">
        <v>114</v>
      </c>
      <c r="M15" s="17">
        <v>968</v>
      </c>
      <c r="N15" s="17">
        <v>1360</v>
      </c>
    </row>
    <row r="16" spans="2:14" x14ac:dyDescent="0.2">
      <c r="B16" s="16">
        <v>1979</v>
      </c>
      <c r="C16" s="17">
        <v>229</v>
      </c>
      <c r="D16" s="17">
        <v>36</v>
      </c>
      <c r="E16" s="17">
        <v>265</v>
      </c>
      <c r="F16" s="17">
        <v>125</v>
      </c>
      <c r="G16" s="17">
        <v>31</v>
      </c>
      <c r="H16" s="17">
        <v>156</v>
      </c>
      <c r="I16" s="17">
        <v>421</v>
      </c>
      <c r="J16" s="17">
        <v>646</v>
      </c>
      <c r="K16" s="17">
        <v>249</v>
      </c>
      <c r="L16" s="17">
        <v>138</v>
      </c>
      <c r="M16" s="17">
        <v>1033</v>
      </c>
      <c r="N16" s="17">
        <v>1454</v>
      </c>
    </row>
    <row r="17" spans="2:14" x14ac:dyDescent="0.2">
      <c r="B17" s="16">
        <v>1980</v>
      </c>
      <c r="C17" s="17">
        <v>254</v>
      </c>
      <c r="D17" s="17">
        <v>39</v>
      </c>
      <c r="E17" s="17">
        <v>293</v>
      </c>
      <c r="F17" s="17">
        <v>155</v>
      </c>
      <c r="G17" s="17">
        <v>20</v>
      </c>
      <c r="H17" s="17">
        <v>175</v>
      </c>
      <c r="I17" s="17">
        <v>468</v>
      </c>
      <c r="J17" s="17">
        <v>832</v>
      </c>
      <c r="K17" s="17">
        <v>368</v>
      </c>
      <c r="L17" s="17">
        <v>157</v>
      </c>
      <c r="M17" s="17">
        <v>1357</v>
      </c>
      <c r="N17" s="17">
        <v>1825</v>
      </c>
    </row>
    <row r="18" spans="2:14" x14ac:dyDescent="0.2">
      <c r="B18" s="16">
        <v>1981</v>
      </c>
      <c r="C18" s="17">
        <v>271</v>
      </c>
      <c r="D18" s="17">
        <v>35</v>
      </c>
      <c r="E18" s="17">
        <v>306</v>
      </c>
      <c r="F18" s="17">
        <v>216</v>
      </c>
      <c r="G18" s="17">
        <v>24</v>
      </c>
      <c r="H18" s="17">
        <v>240</v>
      </c>
      <c r="I18" s="17">
        <v>546</v>
      </c>
      <c r="J18" s="17">
        <v>955</v>
      </c>
      <c r="K18" s="17">
        <v>437</v>
      </c>
      <c r="L18" s="17">
        <v>134</v>
      </c>
      <c r="M18" s="17">
        <v>1526</v>
      </c>
      <c r="N18" s="17">
        <v>2072</v>
      </c>
    </row>
    <row r="19" spans="2:14" x14ac:dyDescent="0.2">
      <c r="B19" s="16">
        <v>1982</v>
      </c>
      <c r="C19" s="17">
        <v>271</v>
      </c>
      <c r="D19" s="17">
        <v>47</v>
      </c>
      <c r="E19" s="17">
        <v>318</v>
      </c>
      <c r="F19" s="17">
        <v>208</v>
      </c>
      <c r="G19" s="17">
        <v>26</v>
      </c>
      <c r="H19" s="17">
        <v>234</v>
      </c>
      <c r="I19" s="17">
        <v>552</v>
      </c>
      <c r="J19" s="17">
        <v>887</v>
      </c>
      <c r="K19" s="17">
        <v>450</v>
      </c>
      <c r="L19" s="17">
        <v>127</v>
      </c>
      <c r="M19" s="17">
        <v>1464</v>
      </c>
      <c r="N19" s="17">
        <v>2016</v>
      </c>
    </row>
    <row r="20" spans="2:14" x14ac:dyDescent="0.2">
      <c r="B20" s="16">
        <v>1983</v>
      </c>
      <c r="C20" s="17">
        <v>276</v>
      </c>
      <c r="D20" s="17">
        <v>52</v>
      </c>
      <c r="E20" s="17">
        <v>309</v>
      </c>
      <c r="F20" s="17">
        <v>240</v>
      </c>
      <c r="G20" s="17">
        <v>29</v>
      </c>
      <c r="H20" s="17">
        <v>269</v>
      </c>
      <c r="I20" s="17">
        <v>578</v>
      </c>
      <c r="J20" s="17">
        <v>1016</v>
      </c>
      <c r="K20" s="17">
        <v>424</v>
      </c>
      <c r="L20" s="17">
        <v>119</v>
      </c>
      <c r="M20" s="17">
        <v>1559</v>
      </c>
      <c r="N20" s="17">
        <v>2136</v>
      </c>
    </row>
    <row r="21" spans="2:14" x14ac:dyDescent="0.2">
      <c r="B21" s="16">
        <v>1984</v>
      </c>
      <c r="C21" s="17">
        <v>273</v>
      </c>
      <c r="D21" s="17">
        <v>53</v>
      </c>
      <c r="E21" s="17">
        <v>326</v>
      </c>
      <c r="F21" s="17">
        <v>255</v>
      </c>
      <c r="G21" s="17">
        <v>28</v>
      </c>
      <c r="H21" s="17">
        <v>283</v>
      </c>
      <c r="I21" s="17">
        <v>609</v>
      </c>
      <c r="J21" s="17">
        <v>1135</v>
      </c>
      <c r="K21" s="17">
        <v>401</v>
      </c>
      <c r="L21" s="17">
        <v>139</v>
      </c>
      <c r="M21" s="17">
        <v>1675</v>
      </c>
      <c r="N21" s="17">
        <v>2284</v>
      </c>
    </row>
    <row r="22" spans="2:14" x14ac:dyDescent="0.2">
      <c r="B22" s="16">
        <v>1985</v>
      </c>
      <c r="C22" s="17">
        <v>279</v>
      </c>
      <c r="D22" s="17">
        <v>56</v>
      </c>
      <c r="E22" s="17">
        <v>334</v>
      </c>
      <c r="F22" s="17">
        <v>247</v>
      </c>
      <c r="G22" s="17">
        <v>29</v>
      </c>
      <c r="H22" s="17">
        <v>276</v>
      </c>
      <c r="I22" s="17">
        <v>610</v>
      </c>
      <c r="J22" s="17">
        <v>1292</v>
      </c>
      <c r="K22" s="17">
        <v>481</v>
      </c>
      <c r="L22" s="17">
        <v>156</v>
      </c>
      <c r="M22" s="17">
        <v>1926</v>
      </c>
      <c r="N22" s="17">
        <v>2536</v>
      </c>
    </row>
    <row r="23" spans="2:14" x14ac:dyDescent="0.2">
      <c r="B23" s="16">
        <v>1986</v>
      </c>
      <c r="C23" s="17">
        <v>255</v>
      </c>
      <c r="D23" s="17">
        <v>63</v>
      </c>
      <c r="E23" s="17">
        <v>318</v>
      </c>
      <c r="F23" s="17">
        <v>288</v>
      </c>
      <c r="G23" s="17">
        <v>29</v>
      </c>
      <c r="H23" s="17">
        <v>317</v>
      </c>
      <c r="I23" s="17">
        <v>635</v>
      </c>
      <c r="J23" s="17">
        <v>1222</v>
      </c>
      <c r="K23" s="17">
        <v>480</v>
      </c>
      <c r="L23" s="17">
        <v>158</v>
      </c>
      <c r="M23" s="17">
        <v>1860</v>
      </c>
      <c r="N23" s="17">
        <v>2495</v>
      </c>
    </row>
    <row r="24" spans="2:14" x14ac:dyDescent="0.2">
      <c r="B24" s="16">
        <v>1987</v>
      </c>
      <c r="C24" s="17">
        <v>253</v>
      </c>
      <c r="D24" s="17">
        <v>73</v>
      </c>
      <c r="E24" s="17">
        <v>326</v>
      </c>
      <c r="F24" s="17">
        <v>259</v>
      </c>
      <c r="G24" s="17">
        <v>43</v>
      </c>
      <c r="H24" s="17">
        <v>302</v>
      </c>
      <c r="I24" s="17">
        <v>628</v>
      </c>
      <c r="J24" s="17">
        <v>1336</v>
      </c>
      <c r="K24" s="17">
        <v>528</v>
      </c>
      <c r="L24" s="17">
        <v>212</v>
      </c>
      <c r="M24" s="17">
        <v>2076</v>
      </c>
      <c r="N24" s="17">
        <v>2704</v>
      </c>
    </row>
    <row r="25" spans="2:14" x14ac:dyDescent="0.2">
      <c r="B25" s="16">
        <v>1988</v>
      </c>
      <c r="C25" s="17">
        <v>312</v>
      </c>
      <c r="D25" s="17">
        <v>77</v>
      </c>
      <c r="E25" s="17">
        <v>389</v>
      </c>
      <c r="F25" s="17">
        <v>239</v>
      </c>
      <c r="G25" s="17">
        <v>42</v>
      </c>
      <c r="H25" s="17">
        <v>280</v>
      </c>
      <c r="I25" s="17">
        <v>669</v>
      </c>
      <c r="J25" s="17">
        <v>1394</v>
      </c>
      <c r="K25" s="17">
        <v>644</v>
      </c>
      <c r="L25" s="17">
        <v>239</v>
      </c>
      <c r="M25" s="17">
        <v>2277</v>
      </c>
      <c r="N25" s="17">
        <v>2946</v>
      </c>
    </row>
    <row r="26" spans="2:14" x14ac:dyDescent="0.2">
      <c r="B26" s="16">
        <v>1989</v>
      </c>
      <c r="C26" s="17">
        <v>419</v>
      </c>
      <c r="D26" s="17">
        <v>79</v>
      </c>
      <c r="E26" s="17">
        <v>498</v>
      </c>
      <c r="F26" s="17">
        <v>287</v>
      </c>
      <c r="G26" s="17">
        <v>40</v>
      </c>
      <c r="H26" s="17">
        <v>327</v>
      </c>
      <c r="I26" s="17">
        <v>826</v>
      </c>
      <c r="J26" s="17">
        <v>1441</v>
      </c>
      <c r="K26" s="17">
        <v>759</v>
      </c>
      <c r="L26" s="17">
        <v>305</v>
      </c>
      <c r="M26" s="17">
        <v>2505</v>
      </c>
      <c r="N26" s="17">
        <v>3331</v>
      </c>
    </row>
    <row r="27" spans="2:14" x14ac:dyDescent="0.2">
      <c r="B27" s="16">
        <v>1990</v>
      </c>
      <c r="C27" s="17">
        <v>431</v>
      </c>
      <c r="D27" s="17">
        <v>81</v>
      </c>
      <c r="E27" s="17">
        <v>513</v>
      </c>
      <c r="F27" s="17">
        <v>332</v>
      </c>
      <c r="G27" s="17">
        <v>42</v>
      </c>
      <c r="H27" s="17">
        <v>373</v>
      </c>
      <c r="I27" s="17">
        <v>886</v>
      </c>
      <c r="J27" s="17">
        <v>1483</v>
      </c>
      <c r="K27" s="17">
        <v>921</v>
      </c>
      <c r="L27" s="17">
        <v>282</v>
      </c>
      <c r="M27" s="17">
        <v>2687</v>
      </c>
      <c r="N27" s="17">
        <v>3573</v>
      </c>
    </row>
    <row r="28" spans="2:14" x14ac:dyDescent="0.2">
      <c r="B28" s="16">
        <v>1991</v>
      </c>
      <c r="C28" s="17">
        <v>521</v>
      </c>
      <c r="D28" s="17">
        <v>82</v>
      </c>
      <c r="E28" s="17">
        <v>603</v>
      </c>
      <c r="F28" s="17">
        <v>377</v>
      </c>
      <c r="G28" s="17">
        <v>44</v>
      </c>
      <c r="H28" s="17">
        <v>421</v>
      </c>
      <c r="I28" s="17">
        <v>1024</v>
      </c>
      <c r="J28" s="17">
        <v>1440</v>
      </c>
      <c r="K28" s="17">
        <v>865</v>
      </c>
      <c r="L28" s="17">
        <v>216</v>
      </c>
      <c r="M28" s="17">
        <v>2521</v>
      </c>
      <c r="N28" s="17">
        <v>3545</v>
      </c>
    </row>
    <row r="29" spans="2:14" x14ac:dyDescent="0.2">
      <c r="B29" s="16">
        <v>1992</v>
      </c>
      <c r="C29" s="17">
        <v>569</v>
      </c>
      <c r="D29" s="17">
        <v>83</v>
      </c>
      <c r="E29" s="17">
        <v>651</v>
      </c>
      <c r="F29" s="17">
        <v>374</v>
      </c>
      <c r="G29" s="17">
        <v>42</v>
      </c>
      <c r="H29" s="17">
        <v>416</v>
      </c>
      <c r="I29" s="17">
        <v>1067</v>
      </c>
      <c r="J29" s="17">
        <v>1509</v>
      </c>
      <c r="K29" s="17">
        <v>931</v>
      </c>
      <c r="L29" s="17">
        <v>234</v>
      </c>
      <c r="M29" s="17">
        <v>2674</v>
      </c>
      <c r="N29" s="17">
        <v>3741</v>
      </c>
    </row>
    <row r="30" spans="2:14" x14ac:dyDescent="0.2">
      <c r="B30" s="16">
        <v>1993</v>
      </c>
      <c r="C30" s="17">
        <v>610</v>
      </c>
      <c r="D30" s="17">
        <v>87</v>
      </c>
      <c r="E30" s="17">
        <v>697</v>
      </c>
      <c r="F30" s="17">
        <v>381</v>
      </c>
      <c r="G30" s="17">
        <v>41</v>
      </c>
      <c r="H30" s="17">
        <v>422</v>
      </c>
      <c r="I30" s="17">
        <v>1119</v>
      </c>
      <c r="J30" s="17">
        <v>1691</v>
      </c>
      <c r="K30" s="17">
        <v>826</v>
      </c>
      <c r="L30" s="17">
        <v>238</v>
      </c>
      <c r="M30" s="17">
        <v>2754</v>
      </c>
      <c r="N30" s="17">
        <v>3874</v>
      </c>
    </row>
    <row r="31" spans="2:14" x14ac:dyDescent="0.2">
      <c r="B31" s="16">
        <v>1994</v>
      </c>
      <c r="C31" s="17">
        <v>550</v>
      </c>
      <c r="D31" s="17">
        <v>91</v>
      </c>
      <c r="E31" s="17">
        <v>641</v>
      </c>
      <c r="F31" s="17">
        <v>390</v>
      </c>
      <c r="G31" s="17">
        <v>44</v>
      </c>
      <c r="H31" s="17">
        <v>434</v>
      </c>
      <c r="I31" s="17">
        <v>1075</v>
      </c>
      <c r="J31" s="17">
        <v>2094</v>
      </c>
      <c r="K31" s="17">
        <v>702</v>
      </c>
      <c r="L31" s="17">
        <v>282</v>
      </c>
      <c r="M31" s="17">
        <v>3078</v>
      </c>
      <c r="N31" s="17">
        <v>4153</v>
      </c>
    </row>
    <row r="32" spans="2:14" x14ac:dyDescent="0.2">
      <c r="B32" s="16">
        <v>1995</v>
      </c>
      <c r="C32" s="17">
        <v>498</v>
      </c>
      <c r="D32" s="17">
        <v>83</v>
      </c>
      <c r="E32" s="17">
        <v>580</v>
      </c>
      <c r="F32" s="17">
        <v>298</v>
      </c>
      <c r="G32" s="17">
        <v>51</v>
      </c>
      <c r="H32" s="17">
        <v>348</v>
      </c>
      <c r="I32" s="17">
        <v>929</v>
      </c>
      <c r="J32" s="17">
        <v>1919</v>
      </c>
      <c r="K32" s="17">
        <v>654</v>
      </c>
      <c r="L32" s="17">
        <v>295</v>
      </c>
      <c r="M32" s="17">
        <v>2868</v>
      </c>
      <c r="N32" s="17">
        <v>3796</v>
      </c>
    </row>
    <row r="33" spans="2:14" x14ac:dyDescent="0.2">
      <c r="B33" s="16">
        <v>1996</v>
      </c>
      <c r="C33" s="17">
        <v>494</v>
      </c>
      <c r="D33" s="17">
        <v>78</v>
      </c>
      <c r="E33" s="17">
        <v>571</v>
      </c>
      <c r="F33" s="17">
        <v>254</v>
      </c>
      <c r="G33" s="17">
        <v>61</v>
      </c>
      <c r="H33" s="17">
        <v>315</v>
      </c>
      <c r="I33" s="17">
        <v>886</v>
      </c>
      <c r="J33" s="17">
        <v>1689</v>
      </c>
      <c r="K33" s="17">
        <v>412</v>
      </c>
      <c r="L33" s="17">
        <v>279</v>
      </c>
      <c r="M33" s="17">
        <v>2380</v>
      </c>
      <c r="N33" s="17">
        <v>3266</v>
      </c>
    </row>
    <row r="34" spans="2:14" x14ac:dyDescent="0.2">
      <c r="B34" s="16">
        <v>1997</v>
      </c>
      <c r="C34" s="17">
        <v>313</v>
      </c>
      <c r="D34" s="17">
        <v>91</v>
      </c>
      <c r="E34" s="17">
        <v>404</v>
      </c>
      <c r="F34" s="17">
        <v>255</v>
      </c>
      <c r="G34" s="17">
        <v>85</v>
      </c>
      <c r="H34" s="17">
        <v>340</v>
      </c>
      <c r="I34" s="17">
        <v>744</v>
      </c>
      <c r="J34" s="17">
        <v>1484</v>
      </c>
      <c r="K34" s="17">
        <v>413</v>
      </c>
      <c r="L34" s="17">
        <v>334</v>
      </c>
      <c r="M34" s="17">
        <v>2232</v>
      </c>
      <c r="N34" s="17">
        <v>2975</v>
      </c>
    </row>
    <row r="35" spans="2:14" x14ac:dyDescent="0.2">
      <c r="B35" s="16">
        <v>1998</v>
      </c>
      <c r="C35" s="17">
        <v>307</v>
      </c>
      <c r="D35" s="17">
        <v>128</v>
      </c>
      <c r="E35" s="17">
        <v>436</v>
      </c>
      <c r="F35" s="17">
        <v>245</v>
      </c>
      <c r="G35" s="17">
        <v>72</v>
      </c>
      <c r="H35" s="17">
        <v>317</v>
      </c>
      <c r="I35" s="17">
        <v>753</v>
      </c>
      <c r="J35" s="17">
        <v>1570</v>
      </c>
      <c r="K35" s="17">
        <v>408</v>
      </c>
      <c r="L35" s="17">
        <v>249</v>
      </c>
      <c r="M35" s="17">
        <v>2227</v>
      </c>
      <c r="N35" s="17">
        <v>2980</v>
      </c>
    </row>
    <row r="36" spans="2:14" x14ac:dyDescent="0.2">
      <c r="B36" s="16">
        <v>1999</v>
      </c>
      <c r="C36" s="17">
        <v>326</v>
      </c>
      <c r="D36" s="17">
        <v>151</v>
      </c>
      <c r="E36" s="17">
        <v>477</v>
      </c>
      <c r="F36" s="17">
        <v>226</v>
      </c>
      <c r="G36" s="17">
        <v>73</v>
      </c>
      <c r="H36" s="17">
        <v>299</v>
      </c>
      <c r="I36" s="17">
        <v>776</v>
      </c>
      <c r="J36" s="17">
        <v>1504</v>
      </c>
      <c r="K36" s="17">
        <v>452</v>
      </c>
      <c r="L36" s="17">
        <v>211</v>
      </c>
      <c r="M36" s="17">
        <v>2166</v>
      </c>
      <c r="N36" s="17">
        <v>2942</v>
      </c>
    </row>
    <row r="37" spans="2:14" x14ac:dyDescent="0.2">
      <c r="B37" s="16">
        <v>2000</v>
      </c>
      <c r="C37" s="17">
        <v>399</v>
      </c>
      <c r="D37" s="17">
        <v>130</v>
      </c>
      <c r="E37" s="17">
        <v>529</v>
      </c>
      <c r="F37" s="17">
        <v>252</v>
      </c>
      <c r="G37" s="17">
        <v>83</v>
      </c>
      <c r="H37" s="17">
        <v>335</v>
      </c>
      <c r="I37" s="17">
        <v>864</v>
      </c>
      <c r="J37" s="17">
        <v>1459</v>
      </c>
      <c r="K37" s="17">
        <v>514</v>
      </c>
      <c r="L37" s="17">
        <v>226</v>
      </c>
      <c r="M37" s="17">
        <v>2199</v>
      </c>
      <c r="N37" s="17">
        <v>3063</v>
      </c>
    </row>
    <row r="38" spans="2:14" x14ac:dyDescent="0.2">
      <c r="B38" s="16">
        <v>2001</v>
      </c>
      <c r="C38" s="17">
        <v>331</v>
      </c>
      <c r="D38" s="17">
        <v>113</v>
      </c>
      <c r="E38" s="17">
        <v>444</v>
      </c>
      <c r="F38" s="17">
        <v>233</v>
      </c>
      <c r="G38" s="17">
        <v>85</v>
      </c>
      <c r="H38" s="17">
        <v>318</v>
      </c>
      <c r="I38" s="17">
        <v>762</v>
      </c>
      <c r="J38" s="17">
        <v>1367</v>
      </c>
      <c r="K38" s="17">
        <v>537</v>
      </c>
      <c r="L38" s="17">
        <v>173</v>
      </c>
      <c r="M38" s="17">
        <v>2076</v>
      </c>
      <c r="N38" s="17">
        <v>2838</v>
      </c>
    </row>
    <row r="39" spans="2:14" x14ac:dyDescent="0.2">
      <c r="B39" s="16">
        <v>2002</v>
      </c>
      <c r="C39" s="17">
        <v>393</v>
      </c>
      <c r="D39" s="17">
        <v>102</v>
      </c>
      <c r="E39" s="17">
        <v>494</v>
      </c>
      <c r="F39" s="17">
        <v>194</v>
      </c>
      <c r="G39" s="17">
        <v>74</v>
      </c>
      <c r="H39" s="17">
        <v>268</v>
      </c>
      <c r="I39" s="17">
        <v>762</v>
      </c>
      <c r="J39" s="17">
        <v>1438</v>
      </c>
      <c r="K39" s="17">
        <v>545</v>
      </c>
      <c r="L39" s="17">
        <v>205</v>
      </c>
      <c r="M39" s="17">
        <v>2187</v>
      </c>
      <c r="N39" s="17">
        <v>2950</v>
      </c>
    </row>
    <row r="40" spans="2:14" x14ac:dyDescent="0.2">
      <c r="B40" s="16">
        <v>2003</v>
      </c>
      <c r="C40" s="17">
        <v>331</v>
      </c>
      <c r="D40" s="17">
        <v>146</v>
      </c>
      <c r="E40" s="17">
        <v>478</v>
      </c>
      <c r="F40" s="17">
        <v>272</v>
      </c>
      <c r="G40" s="17">
        <v>76</v>
      </c>
      <c r="H40" s="17">
        <v>349</v>
      </c>
      <c r="I40" s="17">
        <v>826</v>
      </c>
      <c r="J40" s="17">
        <v>1512</v>
      </c>
      <c r="K40" s="17">
        <v>378</v>
      </c>
      <c r="L40" s="17">
        <v>229</v>
      </c>
      <c r="M40" s="17">
        <v>2119</v>
      </c>
      <c r="N40" s="17">
        <v>2945</v>
      </c>
    </row>
    <row r="41" spans="2:14" x14ac:dyDescent="0.2">
      <c r="B41" s="16">
        <v>2004</v>
      </c>
      <c r="C41" s="17">
        <v>348</v>
      </c>
      <c r="D41" s="17">
        <v>171</v>
      </c>
      <c r="E41" s="17">
        <v>519</v>
      </c>
      <c r="F41" s="17">
        <v>260</v>
      </c>
      <c r="G41" s="17">
        <v>66</v>
      </c>
      <c r="H41" s="17">
        <v>326</v>
      </c>
      <c r="I41" s="17">
        <v>845</v>
      </c>
      <c r="J41" s="17">
        <v>1766</v>
      </c>
      <c r="K41" s="17">
        <v>443</v>
      </c>
      <c r="L41" s="17">
        <v>243</v>
      </c>
      <c r="M41" s="17">
        <v>2453</v>
      </c>
      <c r="N41" s="17">
        <v>3298</v>
      </c>
    </row>
    <row r="42" spans="2:14" x14ac:dyDescent="0.2">
      <c r="B42" s="16">
        <v>2005</v>
      </c>
      <c r="C42" s="17">
        <v>341</v>
      </c>
      <c r="D42" s="17">
        <v>186</v>
      </c>
      <c r="E42" s="17">
        <v>527</v>
      </c>
      <c r="F42" s="17">
        <v>272</v>
      </c>
      <c r="G42" s="17">
        <v>72</v>
      </c>
      <c r="H42" s="17">
        <v>344</v>
      </c>
      <c r="I42" s="17">
        <v>872</v>
      </c>
      <c r="J42" s="17">
        <v>1935</v>
      </c>
      <c r="K42" s="17">
        <v>525</v>
      </c>
      <c r="L42" s="17">
        <v>207</v>
      </c>
      <c r="M42" s="17">
        <v>2667</v>
      </c>
      <c r="N42" s="17">
        <v>3539</v>
      </c>
    </row>
    <row r="43" spans="2:14" x14ac:dyDescent="0.2">
      <c r="B43" s="16">
        <v>2006</v>
      </c>
      <c r="C43" s="17">
        <v>344</v>
      </c>
      <c r="D43" s="17">
        <v>201</v>
      </c>
      <c r="E43" s="17">
        <v>546</v>
      </c>
      <c r="F43" s="17">
        <v>271</v>
      </c>
      <c r="G43" s="17">
        <v>82</v>
      </c>
      <c r="H43" s="17">
        <v>353</v>
      </c>
      <c r="I43" s="17">
        <v>899</v>
      </c>
      <c r="J43" s="17">
        <v>1864</v>
      </c>
      <c r="K43" s="17">
        <v>514</v>
      </c>
      <c r="L43" s="17">
        <v>201</v>
      </c>
      <c r="M43" s="17">
        <v>2579</v>
      </c>
      <c r="N43" s="17">
        <v>3478</v>
      </c>
    </row>
    <row r="44" spans="2:14" x14ac:dyDescent="0.2">
      <c r="B44" s="16">
        <v>2007</v>
      </c>
      <c r="C44" s="17">
        <v>341</v>
      </c>
      <c r="D44" s="17">
        <v>198</v>
      </c>
      <c r="E44" s="17">
        <v>538</v>
      </c>
      <c r="F44" s="17">
        <v>349</v>
      </c>
      <c r="G44" s="17">
        <v>95</v>
      </c>
      <c r="H44" s="17">
        <v>443</v>
      </c>
      <c r="I44" s="17">
        <v>982</v>
      </c>
      <c r="J44" s="17">
        <v>2106</v>
      </c>
      <c r="K44" s="17">
        <v>591</v>
      </c>
      <c r="L44" s="17">
        <v>177</v>
      </c>
      <c r="M44" s="17">
        <v>2873</v>
      </c>
      <c r="N44" s="17">
        <v>3855</v>
      </c>
    </row>
    <row r="45" spans="2:14" x14ac:dyDescent="0.2">
      <c r="B45" s="16">
        <v>2008</v>
      </c>
      <c r="C45" s="17">
        <v>376</v>
      </c>
      <c r="D45" s="17">
        <v>189</v>
      </c>
      <c r="E45" s="17">
        <v>564</v>
      </c>
      <c r="F45" s="17">
        <v>279</v>
      </c>
      <c r="G45" s="17">
        <v>92</v>
      </c>
      <c r="H45" s="17">
        <v>370</v>
      </c>
      <c r="I45" s="17">
        <v>935</v>
      </c>
      <c r="J45" s="17">
        <v>2013</v>
      </c>
      <c r="K45" s="17">
        <v>659</v>
      </c>
      <c r="L45" s="17">
        <v>237</v>
      </c>
      <c r="M45" s="17">
        <v>2909</v>
      </c>
      <c r="N45" s="17">
        <v>3844</v>
      </c>
    </row>
    <row r="46" spans="2:14" x14ac:dyDescent="0.2">
      <c r="B46" s="16">
        <v>2009</v>
      </c>
      <c r="C46" s="17">
        <v>388</v>
      </c>
      <c r="D46" s="17">
        <v>177</v>
      </c>
      <c r="E46" s="17">
        <v>564</v>
      </c>
      <c r="F46" s="17">
        <v>262</v>
      </c>
      <c r="G46" s="17">
        <v>102</v>
      </c>
      <c r="H46" s="17">
        <v>364</v>
      </c>
      <c r="I46" s="17">
        <v>929</v>
      </c>
      <c r="J46" s="17">
        <v>2086</v>
      </c>
      <c r="K46" s="17">
        <v>528</v>
      </c>
      <c r="L46" s="17">
        <v>244</v>
      </c>
      <c r="M46" s="17">
        <v>2858</v>
      </c>
      <c r="N46" s="17">
        <v>3787</v>
      </c>
    </row>
    <row r="47" spans="2:14" x14ac:dyDescent="0.2">
      <c r="B47" s="16">
        <v>2010</v>
      </c>
      <c r="C47" s="17">
        <v>282</v>
      </c>
      <c r="D47" s="17">
        <v>194</v>
      </c>
      <c r="E47" s="17">
        <v>477</v>
      </c>
      <c r="F47" s="17">
        <v>248</v>
      </c>
      <c r="G47" s="17">
        <v>100</v>
      </c>
      <c r="H47" s="17">
        <v>348</v>
      </c>
      <c r="I47" s="17">
        <v>824</v>
      </c>
      <c r="J47" s="17">
        <v>2107</v>
      </c>
      <c r="K47" s="17">
        <v>541</v>
      </c>
      <c r="L47" s="17">
        <v>227</v>
      </c>
      <c r="M47" s="17">
        <v>2875</v>
      </c>
      <c r="N47" s="17">
        <v>3699</v>
      </c>
    </row>
    <row r="48" spans="2:14" x14ac:dyDescent="0.2">
      <c r="B48" s="16">
        <v>2011</v>
      </c>
      <c r="C48" s="17">
        <v>310</v>
      </c>
      <c r="D48" s="17">
        <v>235</v>
      </c>
      <c r="E48" s="17">
        <v>545</v>
      </c>
      <c r="F48" s="17">
        <v>248</v>
      </c>
      <c r="G48" s="17">
        <v>118</v>
      </c>
      <c r="H48" s="17">
        <v>366</v>
      </c>
      <c r="I48" s="17">
        <v>911</v>
      </c>
      <c r="J48" s="17">
        <v>2184</v>
      </c>
      <c r="K48" s="17">
        <v>555</v>
      </c>
      <c r="L48" s="17">
        <v>269</v>
      </c>
      <c r="M48" s="17">
        <v>3008</v>
      </c>
      <c r="N48" s="17">
        <v>3920</v>
      </c>
    </row>
    <row r="49" spans="2:14" x14ac:dyDescent="0.2">
      <c r="B49" s="16" t="s">
        <v>267</v>
      </c>
      <c r="C49" s="17">
        <v>378</v>
      </c>
      <c r="D49" s="17">
        <v>227</v>
      </c>
      <c r="E49" s="17">
        <v>604</v>
      </c>
      <c r="F49" s="17">
        <v>320</v>
      </c>
      <c r="G49" s="17">
        <v>137</v>
      </c>
      <c r="H49" s="17">
        <v>457</v>
      </c>
      <c r="I49" s="17">
        <v>1061</v>
      </c>
      <c r="J49" s="17">
        <v>2221</v>
      </c>
      <c r="K49" s="17">
        <v>475</v>
      </c>
      <c r="L49" s="17">
        <v>314</v>
      </c>
      <c r="M49" s="17">
        <v>3009</v>
      </c>
      <c r="N49" s="17">
        <v>4071</v>
      </c>
    </row>
    <row r="50" spans="2:14" x14ac:dyDescent="0.2">
      <c r="B50" s="16" t="s">
        <v>18</v>
      </c>
      <c r="C50" s="17">
        <v>369</v>
      </c>
      <c r="D50" s="17">
        <v>228</v>
      </c>
      <c r="E50" s="17">
        <v>597</v>
      </c>
      <c r="F50" s="17">
        <v>272</v>
      </c>
      <c r="G50" s="17">
        <v>137</v>
      </c>
      <c r="H50" s="17">
        <v>409</v>
      </c>
      <c r="I50" s="17">
        <v>1007</v>
      </c>
      <c r="J50" s="17">
        <v>2393</v>
      </c>
      <c r="K50" s="17">
        <v>488</v>
      </c>
      <c r="L50" s="17">
        <v>249</v>
      </c>
      <c r="M50" s="17">
        <v>3130</v>
      </c>
      <c r="N50" s="17">
        <v>4137</v>
      </c>
    </row>
    <row r="51" spans="2:14" x14ac:dyDescent="0.2">
      <c r="B51" s="16">
        <v>2013</v>
      </c>
      <c r="C51" s="17">
        <v>382</v>
      </c>
      <c r="D51" s="17">
        <v>222</v>
      </c>
      <c r="E51" s="17">
        <v>603</v>
      </c>
      <c r="F51" s="17">
        <v>339</v>
      </c>
      <c r="G51" s="17">
        <v>147</v>
      </c>
      <c r="H51" s="17">
        <v>486</v>
      </c>
      <c r="I51" s="17">
        <v>1089</v>
      </c>
      <c r="J51" s="17">
        <v>2429</v>
      </c>
      <c r="K51" s="17">
        <v>613</v>
      </c>
      <c r="L51" s="17">
        <v>306</v>
      </c>
      <c r="M51" s="17">
        <v>3349</v>
      </c>
      <c r="N51" s="17">
        <v>4438</v>
      </c>
    </row>
    <row r="52" spans="2:14" x14ac:dyDescent="0.2">
      <c r="B52" s="16">
        <v>2014</v>
      </c>
      <c r="C52" s="17">
        <v>434.202</v>
      </c>
      <c r="D52" s="17">
        <v>219.047</v>
      </c>
      <c r="E52" s="17">
        <v>653.24900000000002</v>
      </c>
      <c r="F52" s="17">
        <v>419.19</v>
      </c>
      <c r="G52" s="17">
        <v>145.172</v>
      </c>
      <c r="H52" s="17">
        <v>564.36199999999997</v>
      </c>
      <c r="I52" s="17">
        <v>1217.6110000000001</v>
      </c>
      <c r="J52" s="17">
        <v>2301.1799999999998</v>
      </c>
      <c r="K52" s="17">
        <v>826.08399999999995</v>
      </c>
      <c r="L52" s="17">
        <v>342.92200000000003</v>
      </c>
      <c r="M52" s="17">
        <v>3470.1860000000001</v>
      </c>
      <c r="N52" s="17">
        <v>4687.7969999999996</v>
      </c>
    </row>
    <row r="53" spans="2:14" x14ac:dyDescent="0.2">
      <c r="B53" s="16">
        <v>2015</v>
      </c>
      <c r="C53" s="17">
        <v>544.36900000000003</v>
      </c>
      <c r="D53" s="17">
        <v>218.036</v>
      </c>
      <c r="E53" s="17">
        <v>762.40499999999997</v>
      </c>
      <c r="F53" s="17">
        <v>360.459</v>
      </c>
      <c r="G53" s="17">
        <v>149.06200000000001</v>
      </c>
      <c r="H53" s="17">
        <v>509.52100000000002</v>
      </c>
      <c r="I53" s="17">
        <v>1271.9259999999999</v>
      </c>
      <c r="J53" s="17">
        <v>2371.096</v>
      </c>
      <c r="K53" s="17">
        <v>817.024</v>
      </c>
      <c r="L53" s="17">
        <v>427.28500000000003</v>
      </c>
      <c r="M53" s="17">
        <v>3615.4050000000002</v>
      </c>
      <c r="N53" s="17">
        <v>4887.3310000000001</v>
      </c>
    </row>
    <row r="54" spans="2:14" x14ac:dyDescent="0.2">
      <c r="B54" s="16">
        <v>2016</v>
      </c>
      <c r="C54" s="17">
        <v>468.16899999999998</v>
      </c>
      <c r="D54" s="17">
        <v>237.352</v>
      </c>
      <c r="E54" s="17">
        <v>705.52099999999996</v>
      </c>
      <c r="F54" s="17">
        <v>382.27300000000002</v>
      </c>
      <c r="G54" s="17">
        <v>145.34200000000001</v>
      </c>
      <c r="H54" s="17">
        <v>527.61500000000001</v>
      </c>
      <c r="I54" s="17">
        <v>1233.136</v>
      </c>
      <c r="J54" s="17">
        <v>2648.5189999999998</v>
      </c>
      <c r="K54" s="17">
        <v>712.72500000000002</v>
      </c>
      <c r="L54" s="17">
        <v>404.548</v>
      </c>
      <c r="M54" s="17">
        <v>3765.7919999999999</v>
      </c>
      <c r="N54" s="17">
        <v>4998.9279999999999</v>
      </c>
    </row>
    <row r="55" spans="2:14" x14ac:dyDescent="0.2">
      <c r="B55" s="16" t="s">
        <v>268</v>
      </c>
      <c r="C55" s="17">
        <v>523</v>
      </c>
      <c r="D55" s="17">
        <v>206</v>
      </c>
      <c r="E55" s="17">
        <v>730</v>
      </c>
      <c r="F55" s="17">
        <v>277</v>
      </c>
      <c r="G55" s="17">
        <v>150</v>
      </c>
      <c r="H55" s="17">
        <v>427</v>
      </c>
      <c r="I55" s="17">
        <v>1157</v>
      </c>
      <c r="J55" s="17">
        <v>2672</v>
      </c>
      <c r="K55" s="17">
        <v>563</v>
      </c>
      <c r="L55" s="17">
        <v>455</v>
      </c>
      <c r="M55" s="17">
        <v>3689</v>
      </c>
      <c r="N55" s="17">
        <v>4846</v>
      </c>
    </row>
    <row r="56" spans="2:14" x14ac:dyDescent="0.2">
      <c r="B56" s="16">
        <v>2018</v>
      </c>
      <c r="C56" s="17">
        <v>559</v>
      </c>
      <c r="D56" s="17">
        <v>228</v>
      </c>
      <c r="E56" s="17">
        <v>786</v>
      </c>
      <c r="F56" s="17">
        <v>264</v>
      </c>
      <c r="G56" s="17">
        <v>143</v>
      </c>
      <c r="H56" s="17">
        <v>406</v>
      </c>
      <c r="I56" s="17">
        <v>1193</v>
      </c>
      <c r="J56" s="17">
        <v>2391</v>
      </c>
      <c r="K56" s="17">
        <v>452</v>
      </c>
      <c r="L56" s="17">
        <v>364</v>
      </c>
      <c r="M56" s="17">
        <v>3207</v>
      </c>
      <c r="N56" s="17">
        <v>4400</v>
      </c>
    </row>
    <row r="57" spans="2:14" x14ac:dyDescent="0.2">
      <c r="B57" s="16">
        <v>2019</v>
      </c>
      <c r="C57" s="17">
        <v>491</v>
      </c>
      <c r="D57" s="17">
        <v>229</v>
      </c>
      <c r="E57" s="17">
        <v>719</v>
      </c>
      <c r="F57" s="17">
        <v>274</v>
      </c>
      <c r="G57" s="17">
        <v>149</v>
      </c>
      <c r="H57" s="17">
        <v>423</v>
      </c>
      <c r="I57" s="17">
        <v>1142</v>
      </c>
      <c r="J57" s="17">
        <v>2140</v>
      </c>
      <c r="K57" s="17">
        <v>406</v>
      </c>
      <c r="L57" s="17">
        <v>401</v>
      </c>
      <c r="M57" s="17">
        <v>2947</v>
      </c>
      <c r="N57" s="17">
        <v>4089</v>
      </c>
    </row>
    <row r="58" spans="2:14" x14ac:dyDescent="0.2">
      <c r="B58" s="16">
        <v>2020</v>
      </c>
      <c r="C58" s="17">
        <v>557</v>
      </c>
      <c r="D58" s="17">
        <v>255</v>
      </c>
      <c r="E58" s="17">
        <v>812</v>
      </c>
      <c r="F58" s="17">
        <v>245</v>
      </c>
      <c r="G58" s="17">
        <v>153</v>
      </c>
      <c r="H58" s="17">
        <v>398</v>
      </c>
      <c r="I58" s="17">
        <v>1210</v>
      </c>
      <c r="J58" s="17">
        <v>2206</v>
      </c>
      <c r="K58" s="17">
        <v>447</v>
      </c>
      <c r="L58" s="17">
        <v>420</v>
      </c>
      <c r="M58" s="17">
        <v>3073</v>
      </c>
      <c r="N58" s="17">
        <v>4283</v>
      </c>
    </row>
    <row r="59" spans="2:14" x14ac:dyDescent="0.2">
      <c r="B59" s="16">
        <v>2021</v>
      </c>
      <c r="C59" s="17">
        <v>581</v>
      </c>
      <c r="D59" s="17">
        <v>279</v>
      </c>
      <c r="E59" s="17">
        <v>860</v>
      </c>
      <c r="F59" s="17">
        <v>254</v>
      </c>
      <c r="G59" s="17">
        <v>133</v>
      </c>
      <c r="H59" s="17">
        <v>387</v>
      </c>
      <c r="I59" s="17">
        <v>1247</v>
      </c>
      <c r="J59" s="17">
        <v>2260</v>
      </c>
      <c r="K59" s="17">
        <v>494</v>
      </c>
      <c r="L59" s="17">
        <v>340</v>
      </c>
      <c r="M59" s="17">
        <v>3094</v>
      </c>
      <c r="N59" s="17">
        <v>4341</v>
      </c>
    </row>
    <row r="60" spans="2:14" x14ac:dyDescent="0.2">
      <c r="B60" s="18">
        <v>2022</v>
      </c>
      <c r="C60" s="19">
        <v>510</v>
      </c>
      <c r="D60" s="19">
        <v>239</v>
      </c>
      <c r="E60" s="19">
        <v>750</v>
      </c>
      <c r="F60" s="19">
        <v>304</v>
      </c>
      <c r="G60" s="19">
        <v>132</v>
      </c>
      <c r="H60" s="19">
        <v>436</v>
      </c>
      <c r="I60" s="19">
        <v>1186</v>
      </c>
      <c r="J60" s="19">
        <v>2213</v>
      </c>
      <c r="K60" s="19">
        <v>502</v>
      </c>
      <c r="L60" s="19">
        <v>438</v>
      </c>
      <c r="M60" s="19">
        <v>3153</v>
      </c>
      <c r="N60" s="19">
        <v>4339</v>
      </c>
    </row>
    <row r="62" spans="2:14" x14ac:dyDescent="0.2">
      <c r="B62" s="72" t="s">
        <v>270</v>
      </c>
      <c r="C62" s="73"/>
      <c r="D62" s="73"/>
      <c r="E62" s="73"/>
      <c r="F62" s="73"/>
      <c r="G62" s="73"/>
      <c r="H62" s="73"/>
      <c r="I62" s="73"/>
      <c r="J62" s="73"/>
      <c r="K62" s="73"/>
      <c r="L62" s="73"/>
      <c r="M62" s="73"/>
      <c r="N62" s="73"/>
    </row>
    <row r="63" spans="2:14" x14ac:dyDescent="0.2">
      <c r="B63" s="72" t="s">
        <v>271</v>
      </c>
      <c r="C63" s="73"/>
      <c r="D63" s="73"/>
      <c r="E63" s="73"/>
      <c r="F63" s="73"/>
      <c r="G63" s="73"/>
      <c r="H63" s="73"/>
      <c r="I63" s="73"/>
      <c r="J63" s="73"/>
      <c r="K63" s="73"/>
      <c r="L63" s="73"/>
      <c r="M63" s="73"/>
      <c r="N63" s="73"/>
    </row>
    <row r="64" spans="2:14" x14ac:dyDescent="0.2">
      <c r="B64" s="72" t="s">
        <v>272</v>
      </c>
      <c r="C64" s="73"/>
      <c r="D64" s="73"/>
      <c r="E64" s="73"/>
      <c r="F64" s="73"/>
      <c r="G64" s="73"/>
      <c r="H64" s="73"/>
      <c r="I64" s="73"/>
      <c r="J64" s="73"/>
      <c r="K64" s="73"/>
      <c r="L64" s="73"/>
      <c r="M64" s="73"/>
      <c r="N64" s="73"/>
    </row>
  </sheetData>
  <mergeCells count="14">
    <mergeCell ref="B62:N62"/>
    <mergeCell ref="B63:N63"/>
    <mergeCell ref="B64:N64"/>
    <mergeCell ref="B4:B6"/>
    <mergeCell ref="C4:I4"/>
    <mergeCell ref="J4:M4"/>
    <mergeCell ref="N4:N6"/>
    <mergeCell ref="C5:E5"/>
    <mergeCell ref="F5:H5"/>
    <mergeCell ref="I5:I6"/>
    <mergeCell ref="J5:J6"/>
    <mergeCell ref="K5:K6"/>
    <mergeCell ref="L5:L6"/>
    <mergeCell ref="M5:M6"/>
  </mergeCells>
  <pageMargins left="0.7" right="0.7" top="0.75" bottom="0.75" header="0.3" footer="0.3"/>
  <pageSetup paperSize="9" scale="5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AB8"/>
  </sheetPr>
  <dimension ref="B1:L23"/>
  <sheetViews>
    <sheetView showGridLines="0" workbookViewId="0">
      <pane ySplit="6" topLeftCell="A7" activePane="bottomLeft" state="frozen"/>
      <selection pane="bottomLeft"/>
    </sheetView>
  </sheetViews>
  <sheetFormatPr baseColWidth="10" defaultRowHeight="12.75" x14ac:dyDescent="0.2"/>
  <cols>
    <col min="1" max="1" width="2.5703125" customWidth="1"/>
    <col min="2" max="2" width="20.7109375" customWidth="1"/>
    <col min="3" max="12" width="10.7109375" customWidth="1"/>
  </cols>
  <sheetData>
    <row r="1" spans="2:12" ht="18" x14ac:dyDescent="0.25">
      <c r="B1" s="31" t="s">
        <v>1301</v>
      </c>
    </row>
    <row r="4" spans="2:12" x14ac:dyDescent="0.2">
      <c r="B4" s="74" t="s">
        <v>1510</v>
      </c>
      <c r="C4" s="75" t="s">
        <v>256</v>
      </c>
      <c r="D4" s="75" t="s">
        <v>256</v>
      </c>
      <c r="E4" s="75" t="s">
        <v>256</v>
      </c>
      <c r="F4" s="75" t="s">
        <v>256</v>
      </c>
      <c r="G4" s="75" t="s">
        <v>256</v>
      </c>
      <c r="H4" s="75" t="s">
        <v>257</v>
      </c>
      <c r="I4" s="75" t="s">
        <v>257</v>
      </c>
      <c r="J4" s="75" t="s">
        <v>257</v>
      </c>
      <c r="K4" s="75" t="s">
        <v>257</v>
      </c>
      <c r="L4" s="75" t="s">
        <v>258</v>
      </c>
    </row>
    <row r="5" spans="2:12" ht="21" customHeight="1" x14ac:dyDescent="0.2">
      <c r="B5" s="74" t="s">
        <v>273</v>
      </c>
      <c r="C5" s="75" t="s">
        <v>259</v>
      </c>
      <c r="D5" s="75" t="s">
        <v>259</v>
      </c>
      <c r="E5" s="75" t="s">
        <v>260</v>
      </c>
      <c r="F5" s="75" t="s">
        <v>260</v>
      </c>
      <c r="G5" s="77" t="s">
        <v>258</v>
      </c>
      <c r="H5" s="77" t="s">
        <v>261</v>
      </c>
      <c r="I5" s="77" t="s">
        <v>274</v>
      </c>
      <c r="J5" s="77" t="s">
        <v>275</v>
      </c>
      <c r="K5" s="77" t="s">
        <v>264</v>
      </c>
      <c r="L5" s="75" t="s">
        <v>258</v>
      </c>
    </row>
    <row r="6" spans="2:12" ht="42" customHeight="1" x14ac:dyDescent="0.2">
      <c r="B6" s="74" t="s">
        <v>273</v>
      </c>
      <c r="C6" s="15" t="s">
        <v>258</v>
      </c>
      <c r="D6" s="15" t="s">
        <v>276</v>
      </c>
      <c r="E6" s="15" t="s">
        <v>258</v>
      </c>
      <c r="F6" s="15" t="s">
        <v>276</v>
      </c>
      <c r="G6" s="77" t="s">
        <v>258</v>
      </c>
      <c r="H6" s="77" t="s">
        <v>261</v>
      </c>
      <c r="I6" s="77" t="s">
        <v>274</v>
      </c>
      <c r="J6" s="77" t="s">
        <v>275</v>
      </c>
      <c r="K6" s="77" t="s">
        <v>264</v>
      </c>
      <c r="L6" s="75" t="s">
        <v>258</v>
      </c>
    </row>
    <row r="7" spans="2:12" x14ac:dyDescent="0.2">
      <c r="B7" s="16" t="s">
        <v>277</v>
      </c>
      <c r="C7" s="17">
        <v>64297</v>
      </c>
      <c r="D7" s="17">
        <v>6343</v>
      </c>
      <c r="E7" s="17">
        <v>42708</v>
      </c>
      <c r="F7" s="17">
        <v>4627</v>
      </c>
      <c r="G7" s="17">
        <v>107005</v>
      </c>
      <c r="H7" s="17">
        <v>269238</v>
      </c>
      <c r="I7" s="17">
        <v>53320</v>
      </c>
      <c r="J7" s="17">
        <v>97325</v>
      </c>
      <c r="K7" s="17">
        <v>419883</v>
      </c>
      <c r="L7" s="17">
        <v>526888</v>
      </c>
    </row>
    <row r="8" spans="2:12" x14ac:dyDescent="0.2">
      <c r="B8" s="16" t="s">
        <v>278</v>
      </c>
      <c r="C8" s="17">
        <v>82820</v>
      </c>
      <c r="D8" s="17">
        <v>27049</v>
      </c>
      <c r="E8" s="17">
        <v>99569</v>
      </c>
      <c r="F8" s="17">
        <v>32312</v>
      </c>
      <c r="G8" s="17">
        <v>182389</v>
      </c>
      <c r="H8" s="17">
        <v>428106</v>
      </c>
      <c r="I8" s="17">
        <v>104165</v>
      </c>
      <c r="J8" s="17">
        <v>141646</v>
      </c>
      <c r="K8" s="17">
        <v>673917</v>
      </c>
      <c r="L8" s="17">
        <v>856306</v>
      </c>
    </row>
    <row r="9" spans="2:12" x14ac:dyDescent="0.2">
      <c r="B9" s="16" t="s">
        <v>279</v>
      </c>
      <c r="C9" s="17">
        <v>36978</v>
      </c>
      <c r="D9" s="17">
        <v>14135</v>
      </c>
      <c r="E9" s="17">
        <v>67847</v>
      </c>
      <c r="F9" s="17">
        <v>11313</v>
      </c>
      <c r="G9" s="17">
        <v>104825</v>
      </c>
      <c r="H9" s="17">
        <v>270016</v>
      </c>
      <c r="I9" s="17">
        <v>87960</v>
      </c>
      <c r="J9" s="17">
        <v>16432</v>
      </c>
      <c r="K9" s="17">
        <v>374408</v>
      </c>
      <c r="L9" s="17">
        <v>479233</v>
      </c>
    </row>
    <row r="10" spans="2:12" x14ac:dyDescent="0.2">
      <c r="B10" s="16" t="s">
        <v>280</v>
      </c>
      <c r="C10" s="17">
        <v>63813</v>
      </c>
      <c r="D10" s="17">
        <v>14186</v>
      </c>
      <c r="E10" s="17">
        <v>56999</v>
      </c>
      <c r="F10" s="17">
        <v>9014</v>
      </c>
      <c r="G10" s="17">
        <v>120812</v>
      </c>
      <c r="H10" s="17">
        <v>134914</v>
      </c>
      <c r="I10" s="17">
        <v>13579</v>
      </c>
      <c r="J10" s="17">
        <v>9989</v>
      </c>
      <c r="K10" s="17">
        <v>158482</v>
      </c>
      <c r="L10" s="17">
        <v>279294</v>
      </c>
    </row>
    <row r="11" spans="2:12" x14ac:dyDescent="0.2">
      <c r="B11" s="16" t="s">
        <v>281</v>
      </c>
      <c r="C11" s="17">
        <v>19599</v>
      </c>
      <c r="D11" s="17">
        <v>15614</v>
      </c>
      <c r="E11" s="17">
        <v>16529</v>
      </c>
      <c r="F11" s="17">
        <v>9066</v>
      </c>
      <c r="G11" s="17">
        <v>36128</v>
      </c>
      <c r="H11" s="17">
        <v>193264</v>
      </c>
      <c r="I11" s="17">
        <v>32430</v>
      </c>
      <c r="J11" s="17">
        <v>15530</v>
      </c>
      <c r="K11" s="17">
        <v>241224</v>
      </c>
      <c r="L11" s="17">
        <v>277352</v>
      </c>
    </row>
    <row r="12" spans="2:12" x14ac:dyDescent="0.2">
      <c r="B12" s="16" t="s">
        <v>282</v>
      </c>
      <c r="C12" s="17">
        <v>34062</v>
      </c>
      <c r="D12" s="17">
        <v>18584</v>
      </c>
      <c r="E12" s="17">
        <v>17093</v>
      </c>
      <c r="F12" s="17">
        <v>7766</v>
      </c>
      <c r="G12" s="17">
        <v>51155</v>
      </c>
      <c r="H12" s="17">
        <v>120656</v>
      </c>
      <c r="I12" s="17">
        <v>11242</v>
      </c>
      <c r="J12" s="17">
        <v>15336</v>
      </c>
      <c r="K12" s="17">
        <v>147234</v>
      </c>
      <c r="L12" s="17">
        <v>198389</v>
      </c>
    </row>
    <row r="13" spans="2:12" x14ac:dyDescent="0.2">
      <c r="B13" s="16" t="s">
        <v>283</v>
      </c>
      <c r="C13" s="17">
        <v>58838</v>
      </c>
      <c r="D13" s="17">
        <v>11778</v>
      </c>
      <c r="E13" s="17">
        <v>39008</v>
      </c>
      <c r="F13" s="17">
        <v>12629</v>
      </c>
      <c r="G13" s="17">
        <v>97846</v>
      </c>
      <c r="H13" s="17">
        <v>244596</v>
      </c>
      <c r="I13" s="17">
        <v>33213</v>
      </c>
      <c r="J13" s="17">
        <v>21569</v>
      </c>
      <c r="K13" s="17">
        <v>299378</v>
      </c>
      <c r="L13" s="17">
        <v>397224</v>
      </c>
    </row>
    <row r="14" spans="2:12" x14ac:dyDescent="0.2">
      <c r="B14" s="16" t="s">
        <v>284</v>
      </c>
      <c r="C14" s="17">
        <v>36618</v>
      </c>
      <c r="D14" s="17">
        <v>12926</v>
      </c>
      <c r="E14" s="17">
        <v>11398</v>
      </c>
      <c r="F14" s="17">
        <v>3060</v>
      </c>
      <c r="G14" s="17">
        <v>48016</v>
      </c>
      <c r="H14" s="17">
        <v>137543</v>
      </c>
      <c r="I14" s="17">
        <v>21843</v>
      </c>
      <c r="J14" s="17">
        <v>12100</v>
      </c>
      <c r="K14" s="17">
        <v>171486</v>
      </c>
      <c r="L14" s="17">
        <v>219502</v>
      </c>
    </row>
    <row r="15" spans="2:12" x14ac:dyDescent="0.2">
      <c r="B15" s="16" t="s">
        <v>285</v>
      </c>
      <c r="C15" s="17">
        <v>31040</v>
      </c>
      <c r="D15" s="17">
        <v>15506</v>
      </c>
      <c r="E15" s="17">
        <v>30689</v>
      </c>
      <c r="F15" s="17">
        <v>18968</v>
      </c>
      <c r="G15" s="17">
        <v>61729</v>
      </c>
      <c r="H15" s="17">
        <v>102174</v>
      </c>
      <c r="I15" s="17">
        <v>80494</v>
      </c>
      <c r="J15" s="17">
        <v>33446</v>
      </c>
      <c r="K15" s="17">
        <v>216114</v>
      </c>
      <c r="L15" s="17">
        <v>277843</v>
      </c>
    </row>
    <row r="16" spans="2:12" x14ac:dyDescent="0.2">
      <c r="B16" s="16" t="s">
        <v>286</v>
      </c>
      <c r="C16" s="17">
        <v>37790</v>
      </c>
      <c r="D16" s="17">
        <v>14712</v>
      </c>
      <c r="E16" s="17">
        <v>34391</v>
      </c>
      <c r="F16" s="17">
        <v>7573</v>
      </c>
      <c r="G16" s="17">
        <v>72181</v>
      </c>
      <c r="H16" s="17">
        <v>187267</v>
      </c>
      <c r="I16" s="17">
        <v>41882</v>
      </c>
      <c r="J16" s="17">
        <v>10791</v>
      </c>
      <c r="K16" s="17">
        <v>239940</v>
      </c>
      <c r="L16" s="17">
        <v>312121</v>
      </c>
    </row>
    <row r="17" spans="2:12" x14ac:dyDescent="0.2">
      <c r="B17" s="16" t="s">
        <v>287</v>
      </c>
      <c r="C17" s="17">
        <v>42203</v>
      </c>
      <c r="D17" s="17">
        <v>4713</v>
      </c>
      <c r="E17" s="17">
        <v>6372</v>
      </c>
      <c r="F17" s="17">
        <v>2338</v>
      </c>
      <c r="G17" s="17">
        <v>48575</v>
      </c>
      <c r="H17" s="17">
        <v>125253</v>
      </c>
      <c r="I17" s="17">
        <v>20410</v>
      </c>
      <c r="J17" s="17">
        <v>10711</v>
      </c>
      <c r="K17" s="17">
        <v>156374</v>
      </c>
      <c r="L17" s="17">
        <v>204949</v>
      </c>
    </row>
    <row r="18" spans="2:12" x14ac:dyDescent="0.2">
      <c r="B18" s="16" t="s">
        <v>288</v>
      </c>
      <c r="C18" s="17">
        <v>241447</v>
      </c>
      <c r="D18" s="17">
        <v>83816</v>
      </c>
      <c r="E18" s="17">
        <v>13526</v>
      </c>
      <c r="F18" s="17">
        <v>13526</v>
      </c>
      <c r="G18" s="17">
        <v>254973</v>
      </c>
      <c r="H18" s="17">
        <v>0</v>
      </c>
      <c r="I18" s="17">
        <v>995</v>
      </c>
      <c r="J18" s="17">
        <v>53596</v>
      </c>
      <c r="K18" s="17">
        <v>54591</v>
      </c>
      <c r="L18" s="17">
        <v>309564</v>
      </c>
    </row>
    <row r="19" spans="2:12" x14ac:dyDescent="0.2">
      <c r="B19" s="23" t="s">
        <v>289</v>
      </c>
      <c r="C19" s="25">
        <v>749505</v>
      </c>
      <c r="D19" s="25">
        <v>239362</v>
      </c>
      <c r="E19" s="25">
        <v>436129</v>
      </c>
      <c r="F19" s="25">
        <v>132192</v>
      </c>
      <c r="G19" s="25">
        <v>1185634</v>
      </c>
      <c r="H19" s="25">
        <v>2213027</v>
      </c>
      <c r="I19" s="25">
        <v>501533</v>
      </c>
      <c r="J19" s="25">
        <v>438471</v>
      </c>
      <c r="K19" s="25">
        <v>3153031</v>
      </c>
      <c r="L19" s="25">
        <v>4338665</v>
      </c>
    </row>
    <row r="21" spans="2:12" x14ac:dyDescent="0.2">
      <c r="B21" s="72" t="s">
        <v>290</v>
      </c>
      <c r="C21" s="73"/>
      <c r="D21" s="73"/>
      <c r="E21" s="73"/>
      <c r="F21" s="73"/>
      <c r="G21" s="73"/>
      <c r="H21" s="73"/>
      <c r="I21" s="73"/>
      <c r="J21" s="73"/>
      <c r="K21" s="73"/>
      <c r="L21" s="73"/>
    </row>
    <row r="22" spans="2:12" x14ac:dyDescent="0.2">
      <c r="B22" s="78" t="s">
        <v>1302</v>
      </c>
      <c r="C22" s="73"/>
      <c r="D22" s="73"/>
      <c r="E22" s="73"/>
      <c r="F22" s="73"/>
      <c r="G22" s="73"/>
      <c r="H22" s="73"/>
      <c r="I22" s="73"/>
      <c r="J22" s="73"/>
      <c r="K22" s="73"/>
      <c r="L22" s="73"/>
    </row>
    <row r="23" spans="2:12" x14ac:dyDescent="0.2">
      <c r="B23" s="72" t="s">
        <v>291</v>
      </c>
      <c r="C23" s="73"/>
      <c r="D23" s="73"/>
      <c r="E23" s="73"/>
      <c r="F23" s="73"/>
      <c r="G23" s="73"/>
      <c r="H23" s="73"/>
      <c r="I23" s="73"/>
      <c r="J23" s="73"/>
      <c r="K23" s="73"/>
      <c r="L23" s="73"/>
    </row>
  </sheetData>
  <mergeCells count="14">
    <mergeCell ref="B21:L21"/>
    <mergeCell ref="B22:L22"/>
    <mergeCell ref="B23:L23"/>
    <mergeCell ref="B4:B6"/>
    <mergeCell ref="C4:G4"/>
    <mergeCell ref="H4:K4"/>
    <mergeCell ref="L4:L6"/>
    <mergeCell ref="C5:D5"/>
    <mergeCell ref="E5:F5"/>
    <mergeCell ref="G5:G6"/>
    <mergeCell ref="H5:H6"/>
    <mergeCell ref="I5:I6"/>
    <mergeCell ref="J5:J6"/>
    <mergeCell ref="K5:K6"/>
  </mergeCells>
  <pageMargins left="0.7" right="0.7" top="0.75" bottom="0.75" header="0.3" footer="0.3"/>
  <pageSetup paperSize="9" scale="50" fitToWidth="0" fitToHeight="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AB8"/>
  </sheetPr>
  <dimension ref="B1:J21"/>
  <sheetViews>
    <sheetView showGridLines="0" workbookViewId="0"/>
  </sheetViews>
  <sheetFormatPr baseColWidth="10" defaultRowHeight="12.75" x14ac:dyDescent="0.2"/>
  <cols>
    <col min="1" max="1" width="2.5703125" customWidth="1"/>
    <col min="2" max="2" width="20.7109375" customWidth="1"/>
    <col min="3" max="10" width="10.7109375" customWidth="1"/>
  </cols>
  <sheetData>
    <row r="1" spans="2:10" ht="18" x14ac:dyDescent="0.25">
      <c r="B1" s="31" t="s">
        <v>1303</v>
      </c>
    </row>
    <row r="4" spans="2:10" x14ac:dyDescent="0.2">
      <c r="B4" s="74" t="s">
        <v>1510</v>
      </c>
      <c r="C4" s="79" t="s">
        <v>1322</v>
      </c>
      <c r="D4" s="75" t="s">
        <v>293</v>
      </c>
      <c r="E4" s="75" t="s">
        <v>293</v>
      </c>
      <c r="F4" s="75" t="s">
        <v>293</v>
      </c>
      <c r="G4" s="75" t="s">
        <v>293</v>
      </c>
      <c r="H4" s="75" t="s">
        <v>294</v>
      </c>
      <c r="I4" s="75" t="s">
        <v>294</v>
      </c>
      <c r="J4" s="75" t="s">
        <v>294</v>
      </c>
    </row>
    <row r="5" spans="2:10" ht="69.95" customHeight="1" x14ac:dyDescent="0.2">
      <c r="B5" s="74" t="s">
        <v>273</v>
      </c>
      <c r="C5" s="75" t="s">
        <v>292</v>
      </c>
      <c r="D5" s="15" t="s">
        <v>295</v>
      </c>
      <c r="E5" s="15" t="s">
        <v>261</v>
      </c>
      <c r="F5" s="15" t="s">
        <v>296</v>
      </c>
      <c r="G5" s="15" t="s">
        <v>258</v>
      </c>
      <c r="H5" s="15" t="s">
        <v>295</v>
      </c>
      <c r="I5" s="15" t="s">
        <v>297</v>
      </c>
      <c r="J5" s="15" t="s">
        <v>298</v>
      </c>
    </row>
    <row r="6" spans="2:10" x14ac:dyDescent="0.2">
      <c r="B6" s="16" t="s">
        <v>277</v>
      </c>
      <c r="C6" s="17">
        <v>81942</v>
      </c>
      <c r="D6" s="17">
        <v>1306</v>
      </c>
      <c r="E6" s="17">
        <v>3286</v>
      </c>
      <c r="F6" s="17">
        <v>1838</v>
      </c>
      <c r="G6" s="17">
        <v>6430</v>
      </c>
      <c r="H6" s="20" t="s">
        <v>536</v>
      </c>
      <c r="I6" s="20" t="s">
        <v>1304</v>
      </c>
      <c r="J6" s="20" t="s">
        <v>1305</v>
      </c>
    </row>
    <row r="7" spans="2:10" x14ac:dyDescent="0.2">
      <c r="B7" s="16" t="s">
        <v>278</v>
      </c>
      <c r="C7" s="17">
        <v>149544</v>
      </c>
      <c r="D7" s="17">
        <v>1220</v>
      </c>
      <c r="E7" s="17">
        <v>2863</v>
      </c>
      <c r="F7" s="17">
        <v>1644</v>
      </c>
      <c r="G7" s="17">
        <v>5726</v>
      </c>
      <c r="H7" s="20" t="s">
        <v>1306</v>
      </c>
      <c r="I7" s="20" t="s">
        <v>467</v>
      </c>
      <c r="J7" s="20" t="s">
        <v>304</v>
      </c>
    </row>
    <row r="8" spans="2:10" x14ac:dyDescent="0.2">
      <c r="B8" s="16" t="s">
        <v>279</v>
      </c>
      <c r="C8" s="17">
        <v>81530</v>
      </c>
      <c r="D8" s="17">
        <v>1286</v>
      </c>
      <c r="E8" s="17">
        <v>3312</v>
      </c>
      <c r="F8" s="17">
        <v>1280</v>
      </c>
      <c r="G8" s="17">
        <v>5878</v>
      </c>
      <c r="H8" s="20" t="s">
        <v>1307</v>
      </c>
      <c r="I8" s="20" t="s">
        <v>106</v>
      </c>
      <c r="J8" s="20" t="s">
        <v>181</v>
      </c>
    </row>
    <row r="9" spans="2:10" x14ac:dyDescent="0.2">
      <c r="B9" s="16" t="s">
        <v>280</v>
      </c>
      <c r="C9" s="17">
        <v>51619</v>
      </c>
      <c r="D9" s="17">
        <v>2340</v>
      </c>
      <c r="E9" s="17">
        <v>2614</v>
      </c>
      <c r="F9" s="17">
        <v>457</v>
      </c>
      <c r="G9" s="17">
        <v>5411</v>
      </c>
      <c r="H9" s="20" t="s">
        <v>248</v>
      </c>
      <c r="I9" s="20" t="s">
        <v>1308</v>
      </c>
      <c r="J9" s="20" t="s">
        <v>489</v>
      </c>
    </row>
    <row r="10" spans="2:10" x14ac:dyDescent="0.2">
      <c r="B10" s="16" t="s">
        <v>281</v>
      </c>
      <c r="C10" s="17">
        <v>44472</v>
      </c>
      <c r="D10" s="17">
        <v>812</v>
      </c>
      <c r="E10" s="17">
        <v>4346</v>
      </c>
      <c r="F10" s="17">
        <v>1078</v>
      </c>
      <c r="G10" s="17">
        <v>6237</v>
      </c>
      <c r="H10" s="20" t="s">
        <v>533</v>
      </c>
      <c r="I10" s="20" t="s">
        <v>1309</v>
      </c>
      <c r="J10" s="20" t="s">
        <v>417</v>
      </c>
    </row>
    <row r="11" spans="2:10" x14ac:dyDescent="0.2">
      <c r="B11" s="16" t="s">
        <v>282</v>
      </c>
      <c r="C11" s="17">
        <v>35946</v>
      </c>
      <c r="D11" s="17">
        <v>1423</v>
      </c>
      <c r="E11" s="17">
        <v>3357</v>
      </c>
      <c r="F11" s="17">
        <v>739</v>
      </c>
      <c r="G11" s="17">
        <v>5519</v>
      </c>
      <c r="H11" s="20" t="s">
        <v>1310</v>
      </c>
      <c r="I11" s="20" t="s">
        <v>1311</v>
      </c>
      <c r="J11" s="20" t="s">
        <v>492</v>
      </c>
    </row>
    <row r="12" spans="2:10" x14ac:dyDescent="0.2">
      <c r="B12" s="16" t="s">
        <v>283</v>
      </c>
      <c r="C12" s="17">
        <v>67754</v>
      </c>
      <c r="D12" s="17">
        <v>1444</v>
      </c>
      <c r="E12" s="17">
        <v>3610</v>
      </c>
      <c r="F12" s="17">
        <v>809</v>
      </c>
      <c r="G12" s="17">
        <v>5863</v>
      </c>
      <c r="H12" s="20" t="s">
        <v>418</v>
      </c>
      <c r="I12" s="20" t="s">
        <v>1312</v>
      </c>
      <c r="J12" s="20" t="s">
        <v>139</v>
      </c>
    </row>
    <row r="13" spans="2:10" x14ac:dyDescent="0.2">
      <c r="B13" s="16" t="s">
        <v>284</v>
      </c>
      <c r="C13" s="17">
        <v>38502</v>
      </c>
      <c r="D13" s="17">
        <v>1247</v>
      </c>
      <c r="E13" s="17">
        <v>3572</v>
      </c>
      <c r="F13" s="17">
        <v>882</v>
      </c>
      <c r="G13" s="17">
        <v>5701</v>
      </c>
      <c r="H13" s="20" t="s">
        <v>1307</v>
      </c>
      <c r="I13" s="20" t="s">
        <v>1313</v>
      </c>
      <c r="J13" s="20" t="s">
        <v>1314</v>
      </c>
    </row>
    <row r="14" spans="2:10" x14ac:dyDescent="0.2">
      <c r="B14" s="16" t="s">
        <v>285</v>
      </c>
      <c r="C14" s="17">
        <v>48881</v>
      </c>
      <c r="D14" s="17">
        <v>1263</v>
      </c>
      <c r="E14" s="17">
        <v>2090</v>
      </c>
      <c r="F14" s="17">
        <v>2331</v>
      </c>
      <c r="G14" s="17">
        <v>5684</v>
      </c>
      <c r="H14" s="20" t="s">
        <v>300</v>
      </c>
      <c r="I14" s="20" t="s">
        <v>1315</v>
      </c>
      <c r="J14" s="20" t="s">
        <v>141</v>
      </c>
    </row>
    <row r="15" spans="2:10" x14ac:dyDescent="0.2">
      <c r="B15" s="16" t="s">
        <v>286</v>
      </c>
      <c r="C15" s="17">
        <v>76414</v>
      </c>
      <c r="D15" s="17">
        <v>945</v>
      </c>
      <c r="E15" s="17">
        <v>2451</v>
      </c>
      <c r="F15" s="17">
        <v>689</v>
      </c>
      <c r="G15" s="17">
        <v>4085</v>
      </c>
      <c r="H15" s="20" t="s">
        <v>540</v>
      </c>
      <c r="I15" s="20" t="s">
        <v>1316</v>
      </c>
      <c r="J15" s="20" t="s">
        <v>1317</v>
      </c>
    </row>
    <row r="16" spans="2:10" x14ac:dyDescent="0.2">
      <c r="B16" s="16" t="s">
        <v>287</v>
      </c>
      <c r="C16" s="17">
        <v>36513</v>
      </c>
      <c r="D16" s="17">
        <v>1330</v>
      </c>
      <c r="E16" s="17">
        <v>3430</v>
      </c>
      <c r="F16" s="17">
        <v>852</v>
      </c>
      <c r="G16" s="17">
        <v>5613</v>
      </c>
      <c r="H16" s="20" t="s">
        <v>1318</v>
      </c>
      <c r="I16" s="20" t="s">
        <v>1319</v>
      </c>
      <c r="J16" s="20" t="s">
        <v>1320</v>
      </c>
    </row>
    <row r="17" spans="2:10" x14ac:dyDescent="0.2">
      <c r="B17" s="23" t="s">
        <v>299</v>
      </c>
      <c r="C17" s="25">
        <v>713117</v>
      </c>
      <c r="D17" s="25">
        <v>1663</v>
      </c>
      <c r="E17" s="25">
        <v>3103</v>
      </c>
      <c r="F17" s="25">
        <v>1318</v>
      </c>
      <c r="G17" s="25">
        <v>6084</v>
      </c>
      <c r="H17" s="24" t="s">
        <v>183</v>
      </c>
      <c r="I17" s="24" t="s">
        <v>159</v>
      </c>
      <c r="J17" s="24" t="s">
        <v>1321</v>
      </c>
    </row>
    <row r="19" spans="2:10" x14ac:dyDescent="0.2">
      <c r="B19" s="72" t="s">
        <v>290</v>
      </c>
      <c r="C19" s="73"/>
      <c r="D19" s="73"/>
      <c r="E19" s="73"/>
      <c r="F19" s="73"/>
      <c r="G19" s="73"/>
      <c r="H19" s="73"/>
      <c r="I19" s="73"/>
      <c r="J19" s="73"/>
    </row>
    <row r="20" spans="2:10" x14ac:dyDescent="0.2">
      <c r="B20" s="78" t="s">
        <v>1302</v>
      </c>
      <c r="C20" s="73"/>
      <c r="D20" s="73"/>
      <c r="E20" s="73"/>
      <c r="F20" s="73"/>
      <c r="G20" s="73"/>
      <c r="H20" s="73"/>
      <c r="I20" s="73"/>
      <c r="J20" s="73"/>
    </row>
    <row r="21" spans="2:10" x14ac:dyDescent="0.2">
      <c r="B21" s="72" t="s">
        <v>310</v>
      </c>
      <c r="C21" s="73"/>
      <c r="D21" s="73"/>
      <c r="E21" s="73"/>
      <c r="F21" s="73"/>
      <c r="G21" s="73"/>
      <c r="H21" s="73"/>
      <c r="I21" s="73"/>
      <c r="J21" s="73"/>
    </row>
  </sheetData>
  <mergeCells count="7">
    <mergeCell ref="B20:J20"/>
    <mergeCell ref="B21:J21"/>
    <mergeCell ref="B4:B5"/>
    <mergeCell ref="C4:C5"/>
    <mergeCell ref="D4:G4"/>
    <mergeCell ref="H4:J4"/>
    <mergeCell ref="B19:J19"/>
  </mergeCells>
  <pageMargins left="0.7" right="0.7" top="0.75" bottom="0.75" header="0.3" footer="0.3"/>
  <pageSetup paperSize="9" scale="50"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AB8"/>
  </sheetPr>
  <dimension ref="B1:N55"/>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5.7109375" customWidth="1"/>
    <col min="3" max="14" width="10.7109375" customWidth="1"/>
  </cols>
  <sheetData>
    <row r="1" spans="2:14" ht="18" x14ac:dyDescent="0.25">
      <c r="B1" s="31" t="s">
        <v>1323</v>
      </c>
    </row>
    <row r="4" spans="2:14" x14ac:dyDescent="0.2">
      <c r="B4" s="75" t="s">
        <v>11</v>
      </c>
      <c r="C4" s="75" t="s">
        <v>256</v>
      </c>
      <c r="D4" s="75" t="s">
        <v>256</v>
      </c>
      <c r="E4" s="75" t="s">
        <v>256</v>
      </c>
      <c r="F4" s="75" t="s">
        <v>256</v>
      </c>
      <c r="G4" s="75" t="s">
        <v>257</v>
      </c>
      <c r="H4" s="75" t="s">
        <v>257</v>
      </c>
      <c r="I4" s="75" t="s">
        <v>257</v>
      </c>
      <c r="J4" s="75" t="s">
        <v>257</v>
      </c>
      <c r="K4" s="75" t="s">
        <v>257</v>
      </c>
      <c r="L4" s="75"/>
      <c r="M4" s="75" t="s">
        <v>257</v>
      </c>
      <c r="N4" s="75" t="s">
        <v>258</v>
      </c>
    </row>
    <row r="5" spans="2:14" ht="56.1" customHeight="1" x14ac:dyDescent="0.2">
      <c r="B5" s="75" t="s">
        <v>11</v>
      </c>
      <c r="C5" s="15" t="s">
        <v>311</v>
      </c>
      <c r="D5" s="15" t="s">
        <v>312</v>
      </c>
      <c r="E5" s="15" t="s">
        <v>313</v>
      </c>
      <c r="F5" s="15" t="s">
        <v>258</v>
      </c>
      <c r="G5" s="15" t="s">
        <v>314</v>
      </c>
      <c r="H5" s="15" t="s">
        <v>315</v>
      </c>
      <c r="I5" s="15" t="s">
        <v>316</v>
      </c>
      <c r="J5" s="15" t="s">
        <v>317</v>
      </c>
      <c r="K5" s="15" t="s">
        <v>319</v>
      </c>
      <c r="L5" s="15" t="s">
        <v>318</v>
      </c>
      <c r="M5" s="15" t="s">
        <v>264</v>
      </c>
      <c r="N5" s="75" t="s">
        <v>258</v>
      </c>
    </row>
    <row r="6" spans="2:14" x14ac:dyDescent="0.2">
      <c r="B6" s="62">
        <v>1979</v>
      </c>
      <c r="C6" s="17">
        <v>67</v>
      </c>
      <c r="D6" s="17">
        <v>106</v>
      </c>
      <c r="E6" s="17">
        <v>248</v>
      </c>
      <c r="F6" s="17">
        <v>421</v>
      </c>
      <c r="G6" s="17">
        <v>448</v>
      </c>
      <c r="H6" s="17">
        <v>47</v>
      </c>
      <c r="I6" s="17">
        <v>112</v>
      </c>
      <c r="J6" s="17">
        <v>37</v>
      </c>
      <c r="K6" s="17">
        <v>66</v>
      </c>
      <c r="L6" s="17">
        <v>323</v>
      </c>
      <c r="M6" s="17">
        <v>1033</v>
      </c>
      <c r="N6" s="17">
        <v>1454</v>
      </c>
    </row>
    <row r="7" spans="2:14" x14ac:dyDescent="0.2">
      <c r="B7" s="62">
        <v>1980</v>
      </c>
      <c r="C7" s="17">
        <v>59</v>
      </c>
      <c r="D7" s="17">
        <v>98</v>
      </c>
      <c r="E7" s="17">
        <v>311</v>
      </c>
      <c r="F7" s="17">
        <v>468</v>
      </c>
      <c r="G7" s="17">
        <v>545</v>
      </c>
      <c r="H7" s="17">
        <v>51</v>
      </c>
      <c r="I7" s="17">
        <v>178</v>
      </c>
      <c r="J7" s="17">
        <v>46</v>
      </c>
      <c r="K7" s="17">
        <v>74</v>
      </c>
      <c r="L7" s="17">
        <v>463</v>
      </c>
      <c r="M7" s="17">
        <v>1357</v>
      </c>
      <c r="N7" s="17">
        <v>1825</v>
      </c>
    </row>
    <row r="8" spans="2:14" x14ac:dyDescent="0.2">
      <c r="B8" s="62">
        <v>1981</v>
      </c>
      <c r="C8" s="17">
        <v>62</v>
      </c>
      <c r="D8" s="17">
        <v>121</v>
      </c>
      <c r="E8" s="17">
        <v>363</v>
      </c>
      <c r="F8" s="17">
        <v>546</v>
      </c>
      <c r="G8" s="17">
        <v>528</v>
      </c>
      <c r="H8" s="17">
        <v>78</v>
      </c>
      <c r="I8" s="17">
        <v>248</v>
      </c>
      <c r="J8" s="17">
        <v>56</v>
      </c>
      <c r="K8" s="17">
        <v>59</v>
      </c>
      <c r="L8" s="17">
        <v>557</v>
      </c>
      <c r="M8" s="17">
        <v>1526</v>
      </c>
      <c r="N8" s="17">
        <v>2072</v>
      </c>
    </row>
    <row r="9" spans="2:14" x14ac:dyDescent="0.2">
      <c r="B9" s="62">
        <v>1982</v>
      </c>
      <c r="C9" s="17">
        <v>62</v>
      </c>
      <c r="D9" s="17">
        <v>130</v>
      </c>
      <c r="E9" s="17">
        <v>360</v>
      </c>
      <c r="F9" s="17">
        <v>552</v>
      </c>
      <c r="G9" s="17">
        <v>495</v>
      </c>
      <c r="H9" s="17">
        <v>94</v>
      </c>
      <c r="I9" s="17">
        <v>231</v>
      </c>
      <c r="J9" s="17">
        <v>46</v>
      </c>
      <c r="K9" s="17">
        <v>46</v>
      </c>
      <c r="L9" s="17">
        <v>551</v>
      </c>
      <c r="M9" s="17">
        <v>1464</v>
      </c>
      <c r="N9" s="17">
        <v>2016</v>
      </c>
    </row>
    <row r="10" spans="2:14" x14ac:dyDescent="0.2">
      <c r="B10" s="62">
        <v>1983</v>
      </c>
      <c r="C10" s="17">
        <v>79</v>
      </c>
      <c r="D10" s="17">
        <v>128</v>
      </c>
      <c r="E10" s="17">
        <v>371</v>
      </c>
      <c r="F10" s="17">
        <v>578</v>
      </c>
      <c r="G10" s="17">
        <v>580</v>
      </c>
      <c r="H10" s="17">
        <v>88</v>
      </c>
      <c r="I10" s="17">
        <v>261</v>
      </c>
      <c r="J10" s="17">
        <v>61</v>
      </c>
      <c r="K10" s="17">
        <v>33</v>
      </c>
      <c r="L10" s="17">
        <v>534</v>
      </c>
      <c r="M10" s="17">
        <v>1559</v>
      </c>
      <c r="N10" s="17">
        <v>2136</v>
      </c>
    </row>
    <row r="11" spans="2:14" x14ac:dyDescent="0.2">
      <c r="B11" s="62">
        <v>1984</v>
      </c>
      <c r="C11" s="17">
        <v>71</v>
      </c>
      <c r="D11" s="17">
        <v>133</v>
      </c>
      <c r="E11" s="17">
        <v>405</v>
      </c>
      <c r="F11" s="17">
        <v>609</v>
      </c>
      <c r="G11" s="17">
        <v>648</v>
      </c>
      <c r="H11" s="17">
        <v>76</v>
      </c>
      <c r="I11" s="17">
        <v>300</v>
      </c>
      <c r="J11" s="17">
        <v>79</v>
      </c>
      <c r="K11" s="17">
        <v>28</v>
      </c>
      <c r="L11" s="17">
        <v>542</v>
      </c>
      <c r="M11" s="17">
        <v>1675</v>
      </c>
      <c r="N11" s="17">
        <v>2284</v>
      </c>
    </row>
    <row r="12" spans="2:14" x14ac:dyDescent="0.2">
      <c r="B12" s="62">
        <v>1985</v>
      </c>
      <c r="C12" s="17">
        <v>73</v>
      </c>
      <c r="D12" s="17">
        <v>138</v>
      </c>
      <c r="E12" s="17">
        <v>399</v>
      </c>
      <c r="F12" s="17">
        <v>610</v>
      </c>
      <c r="G12" s="17">
        <v>662</v>
      </c>
      <c r="H12" s="17">
        <v>69</v>
      </c>
      <c r="I12" s="17">
        <v>401</v>
      </c>
      <c r="J12" s="17">
        <v>111</v>
      </c>
      <c r="K12" s="17">
        <v>33</v>
      </c>
      <c r="L12" s="17">
        <v>650</v>
      </c>
      <c r="M12" s="17">
        <v>1926</v>
      </c>
      <c r="N12" s="17">
        <v>2536</v>
      </c>
    </row>
    <row r="13" spans="2:14" x14ac:dyDescent="0.2">
      <c r="B13" s="62">
        <v>1986</v>
      </c>
      <c r="C13" s="17">
        <v>66</v>
      </c>
      <c r="D13" s="17">
        <v>152</v>
      </c>
      <c r="E13" s="17">
        <v>417</v>
      </c>
      <c r="F13" s="17">
        <v>635</v>
      </c>
      <c r="G13" s="17">
        <v>669</v>
      </c>
      <c r="H13" s="17">
        <v>76</v>
      </c>
      <c r="I13" s="17">
        <v>329</v>
      </c>
      <c r="J13" s="17">
        <v>90</v>
      </c>
      <c r="K13" s="17">
        <v>44</v>
      </c>
      <c r="L13" s="17">
        <v>652</v>
      </c>
      <c r="M13" s="17">
        <v>1860</v>
      </c>
      <c r="N13" s="17">
        <v>2495</v>
      </c>
    </row>
    <row r="14" spans="2:14" x14ac:dyDescent="0.2">
      <c r="B14" s="62">
        <v>1987</v>
      </c>
      <c r="C14" s="17">
        <v>60</v>
      </c>
      <c r="D14" s="17">
        <v>166</v>
      </c>
      <c r="E14" s="17">
        <v>402</v>
      </c>
      <c r="F14" s="17">
        <v>628</v>
      </c>
      <c r="G14" s="17">
        <v>734</v>
      </c>
      <c r="H14" s="17">
        <v>68</v>
      </c>
      <c r="I14" s="17">
        <v>400</v>
      </c>
      <c r="J14" s="17">
        <v>63</v>
      </c>
      <c r="K14" s="17">
        <v>71</v>
      </c>
      <c r="L14" s="17">
        <v>741</v>
      </c>
      <c r="M14" s="17">
        <v>2076</v>
      </c>
      <c r="N14" s="17">
        <v>2704</v>
      </c>
    </row>
    <row r="15" spans="2:14" x14ac:dyDescent="0.2">
      <c r="B15" s="62">
        <v>1988</v>
      </c>
      <c r="C15" s="17">
        <v>74</v>
      </c>
      <c r="D15" s="17">
        <v>185</v>
      </c>
      <c r="E15" s="17">
        <v>411</v>
      </c>
      <c r="F15" s="17">
        <v>669</v>
      </c>
      <c r="G15" s="17">
        <v>742</v>
      </c>
      <c r="H15" s="17">
        <v>86</v>
      </c>
      <c r="I15" s="17">
        <v>397</v>
      </c>
      <c r="J15" s="17">
        <v>85</v>
      </c>
      <c r="K15" s="17">
        <v>108</v>
      </c>
      <c r="L15" s="17">
        <v>858</v>
      </c>
      <c r="M15" s="17">
        <v>2277</v>
      </c>
      <c r="N15" s="17">
        <v>2946</v>
      </c>
    </row>
    <row r="16" spans="2:14" x14ac:dyDescent="0.2">
      <c r="B16" s="62">
        <v>1989</v>
      </c>
      <c r="C16" s="17">
        <v>114</v>
      </c>
      <c r="D16" s="17">
        <v>239</v>
      </c>
      <c r="E16" s="17">
        <v>473</v>
      </c>
      <c r="F16" s="17">
        <v>826</v>
      </c>
      <c r="G16" s="17">
        <v>818</v>
      </c>
      <c r="H16" s="17">
        <v>87</v>
      </c>
      <c r="I16" s="17">
        <v>403</v>
      </c>
      <c r="J16" s="17">
        <v>75</v>
      </c>
      <c r="K16" s="17">
        <v>163</v>
      </c>
      <c r="L16" s="17">
        <v>959</v>
      </c>
      <c r="M16" s="17">
        <v>2505</v>
      </c>
      <c r="N16" s="17">
        <v>3331</v>
      </c>
    </row>
    <row r="17" spans="2:14" x14ac:dyDescent="0.2">
      <c r="B17" s="62">
        <v>1990</v>
      </c>
      <c r="C17" s="17">
        <v>118</v>
      </c>
      <c r="D17" s="17">
        <v>269</v>
      </c>
      <c r="E17" s="17">
        <v>499</v>
      </c>
      <c r="F17" s="17">
        <v>886</v>
      </c>
      <c r="G17" s="17">
        <v>851</v>
      </c>
      <c r="H17" s="17">
        <v>87</v>
      </c>
      <c r="I17" s="17">
        <v>391</v>
      </c>
      <c r="J17" s="17">
        <v>66</v>
      </c>
      <c r="K17" s="17">
        <v>84</v>
      </c>
      <c r="L17" s="17">
        <v>1207</v>
      </c>
      <c r="M17" s="17">
        <v>2687</v>
      </c>
      <c r="N17" s="17">
        <v>3573</v>
      </c>
    </row>
    <row r="18" spans="2:14" x14ac:dyDescent="0.2">
      <c r="B18" s="62">
        <v>1991</v>
      </c>
      <c r="C18" s="17">
        <v>147</v>
      </c>
      <c r="D18" s="17">
        <v>310</v>
      </c>
      <c r="E18" s="17">
        <v>567</v>
      </c>
      <c r="F18" s="17">
        <v>1024</v>
      </c>
      <c r="G18" s="17">
        <v>781</v>
      </c>
      <c r="H18" s="17">
        <v>70</v>
      </c>
      <c r="I18" s="17">
        <v>437</v>
      </c>
      <c r="J18" s="17">
        <v>81</v>
      </c>
      <c r="K18" s="17">
        <v>63</v>
      </c>
      <c r="L18" s="17">
        <v>1090</v>
      </c>
      <c r="M18" s="17">
        <v>2521</v>
      </c>
      <c r="N18" s="17">
        <v>3545</v>
      </c>
    </row>
    <row r="19" spans="2:14" x14ac:dyDescent="0.2">
      <c r="B19" s="62">
        <v>1992</v>
      </c>
      <c r="C19" s="17">
        <v>181</v>
      </c>
      <c r="D19" s="17">
        <v>319</v>
      </c>
      <c r="E19" s="17">
        <v>567</v>
      </c>
      <c r="F19" s="17">
        <v>1067</v>
      </c>
      <c r="G19" s="17">
        <v>800</v>
      </c>
      <c r="H19" s="17">
        <v>94</v>
      </c>
      <c r="I19" s="17">
        <v>467</v>
      </c>
      <c r="J19" s="17">
        <v>71</v>
      </c>
      <c r="K19" s="17">
        <v>107</v>
      </c>
      <c r="L19" s="17">
        <v>1134</v>
      </c>
      <c r="M19" s="17">
        <v>2673</v>
      </c>
      <c r="N19" s="17">
        <v>3741</v>
      </c>
    </row>
    <row r="20" spans="2:14" x14ac:dyDescent="0.2">
      <c r="B20" s="62">
        <v>1993</v>
      </c>
      <c r="C20" s="17">
        <v>227</v>
      </c>
      <c r="D20" s="17">
        <v>346</v>
      </c>
      <c r="E20" s="17">
        <v>546</v>
      </c>
      <c r="F20" s="17">
        <v>1119</v>
      </c>
      <c r="G20" s="17">
        <v>932</v>
      </c>
      <c r="H20" s="17">
        <v>76</v>
      </c>
      <c r="I20" s="17">
        <v>435</v>
      </c>
      <c r="J20" s="17">
        <v>89</v>
      </c>
      <c r="K20" s="17">
        <v>112</v>
      </c>
      <c r="L20" s="17">
        <v>1111</v>
      </c>
      <c r="M20" s="17">
        <v>2754</v>
      </c>
      <c r="N20" s="17">
        <v>3874</v>
      </c>
    </row>
    <row r="21" spans="2:14" x14ac:dyDescent="0.2">
      <c r="B21" s="62">
        <v>1994</v>
      </c>
      <c r="C21" s="17">
        <v>247</v>
      </c>
      <c r="D21" s="17">
        <v>246</v>
      </c>
      <c r="E21" s="17">
        <v>582</v>
      </c>
      <c r="F21" s="17">
        <v>1075</v>
      </c>
      <c r="G21" s="17">
        <v>1067</v>
      </c>
      <c r="H21" s="17">
        <v>113</v>
      </c>
      <c r="I21" s="17">
        <v>787</v>
      </c>
      <c r="J21" s="17">
        <v>21</v>
      </c>
      <c r="K21" s="17">
        <v>141</v>
      </c>
      <c r="L21" s="17">
        <v>940</v>
      </c>
      <c r="M21" s="17">
        <v>3078</v>
      </c>
      <c r="N21" s="17">
        <v>4153</v>
      </c>
    </row>
    <row r="22" spans="2:14" x14ac:dyDescent="0.2">
      <c r="B22" s="62">
        <v>1995</v>
      </c>
      <c r="C22" s="17">
        <v>200</v>
      </c>
      <c r="D22" s="17">
        <v>252</v>
      </c>
      <c r="E22" s="17">
        <v>476</v>
      </c>
      <c r="F22" s="17">
        <v>929</v>
      </c>
      <c r="G22" s="17">
        <v>1024</v>
      </c>
      <c r="H22" s="17">
        <v>114</v>
      </c>
      <c r="I22" s="17">
        <v>697</v>
      </c>
      <c r="J22" s="17">
        <v>48</v>
      </c>
      <c r="K22" s="17">
        <v>137</v>
      </c>
      <c r="L22" s="17">
        <v>848</v>
      </c>
      <c r="M22" s="17">
        <v>2868</v>
      </c>
      <c r="N22" s="17">
        <v>3797</v>
      </c>
    </row>
    <row r="23" spans="2:14" x14ac:dyDescent="0.2">
      <c r="B23" s="62">
        <v>1996</v>
      </c>
      <c r="C23" s="17">
        <v>204</v>
      </c>
      <c r="D23" s="17">
        <v>310</v>
      </c>
      <c r="E23" s="17">
        <v>373</v>
      </c>
      <c r="F23" s="17">
        <v>886</v>
      </c>
      <c r="G23" s="17">
        <v>928</v>
      </c>
      <c r="H23" s="17">
        <v>83</v>
      </c>
      <c r="I23" s="17">
        <v>511</v>
      </c>
      <c r="J23" s="17">
        <v>58</v>
      </c>
      <c r="K23" s="17">
        <v>130</v>
      </c>
      <c r="L23" s="17">
        <v>671</v>
      </c>
      <c r="M23" s="17">
        <v>2380</v>
      </c>
      <c r="N23" s="17">
        <v>3266</v>
      </c>
    </row>
    <row r="24" spans="2:14" x14ac:dyDescent="0.2">
      <c r="B24" s="62">
        <v>1997</v>
      </c>
      <c r="C24" s="17">
        <v>163</v>
      </c>
      <c r="D24" s="17">
        <v>209</v>
      </c>
      <c r="E24" s="17">
        <v>371</v>
      </c>
      <c r="F24" s="17">
        <v>744</v>
      </c>
      <c r="G24" s="17">
        <v>890</v>
      </c>
      <c r="H24" s="17">
        <v>53</v>
      </c>
      <c r="I24" s="17">
        <v>440</v>
      </c>
      <c r="J24" s="17">
        <v>36</v>
      </c>
      <c r="K24" s="17">
        <v>120</v>
      </c>
      <c r="L24" s="17">
        <v>693</v>
      </c>
      <c r="M24" s="17">
        <v>2232</v>
      </c>
      <c r="N24" s="17">
        <v>2976</v>
      </c>
    </row>
    <row r="25" spans="2:14" x14ac:dyDescent="0.2">
      <c r="B25" s="62">
        <v>1998</v>
      </c>
      <c r="C25" s="17">
        <v>140</v>
      </c>
      <c r="D25" s="17">
        <v>196</v>
      </c>
      <c r="E25" s="17">
        <v>416</v>
      </c>
      <c r="F25" s="17">
        <v>753</v>
      </c>
      <c r="G25" s="17">
        <v>886</v>
      </c>
      <c r="H25" s="17">
        <v>56</v>
      </c>
      <c r="I25" s="17">
        <v>536</v>
      </c>
      <c r="J25" s="17">
        <v>39</v>
      </c>
      <c r="K25" s="17">
        <v>65</v>
      </c>
      <c r="L25" s="17">
        <v>644</v>
      </c>
      <c r="M25" s="17">
        <v>2227</v>
      </c>
      <c r="N25" s="17">
        <v>2980</v>
      </c>
    </row>
    <row r="26" spans="2:14" x14ac:dyDescent="0.2">
      <c r="B26" s="62">
        <v>1999</v>
      </c>
      <c r="C26" s="17">
        <v>149</v>
      </c>
      <c r="D26" s="17">
        <v>246</v>
      </c>
      <c r="E26" s="17">
        <v>381</v>
      </c>
      <c r="F26" s="17">
        <v>776</v>
      </c>
      <c r="G26" s="17">
        <v>851</v>
      </c>
      <c r="H26" s="17">
        <v>89</v>
      </c>
      <c r="I26" s="17">
        <v>544</v>
      </c>
      <c r="J26" s="17">
        <v>16</v>
      </c>
      <c r="K26" s="17">
        <v>58</v>
      </c>
      <c r="L26" s="17">
        <v>609</v>
      </c>
      <c r="M26" s="17">
        <v>2166</v>
      </c>
      <c r="N26" s="17">
        <v>2942</v>
      </c>
    </row>
    <row r="27" spans="2:14" x14ac:dyDescent="0.2">
      <c r="B27" s="62">
        <v>2000</v>
      </c>
      <c r="C27" s="17">
        <v>122</v>
      </c>
      <c r="D27" s="17">
        <v>350</v>
      </c>
      <c r="E27" s="17">
        <v>392</v>
      </c>
      <c r="F27" s="17">
        <v>864</v>
      </c>
      <c r="G27" s="17">
        <v>837</v>
      </c>
      <c r="H27" s="17">
        <v>91</v>
      </c>
      <c r="I27" s="17">
        <v>523</v>
      </c>
      <c r="J27" s="17">
        <v>5</v>
      </c>
      <c r="K27" s="17">
        <v>47</v>
      </c>
      <c r="L27" s="17">
        <v>696</v>
      </c>
      <c r="M27" s="17">
        <v>2199</v>
      </c>
      <c r="N27" s="17">
        <v>3063</v>
      </c>
    </row>
    <row r="28" spans="2:14" x14ac:dyDescent="0.2">
      <c r="B28" s="62">
        <v>2001</v>
      </c>
      <c r="C28" s="17">
        <v>89</v>
      </c>
      <c r="D28" s="17">
        <v>208</v>
      </c>
      <c r="E28" s="17">
        <v>466</v>
      </c>
      <c r="F28" s="17">
        <v>762</v>
      </c>
      <c r="G28" s="17">
        <v>788</v>
      </c>
      <c r="H28" s="17">
        <v>71</v>
      </c>
      <c r="I28" s="17">
        <v>437</v>
      </c>
      <c r="J28" s="17">
        <v>8</v>
      </c>
      <c r="K28" s="17">
        <v>36</v>
      </c>
      <c r="L28" s="17">
        <v>736</v>
      </c>
      <c r="M28" s="17">
        <v>2076</v>
      </c>
      <c r="N28" s="17">
        <v>2838</v>
      </c>
    </row>
    <row r="29" spans="2:14" x14ac:dyDescent="0.2">
      <c r="B29" s="62">
        <v>2002</v>
      </c>
      <c r="C29" s="17">
        <v>130</v>
      </c>
      <c r="D29" s="17">
        <v>225</v>
      </c>
      <c r="E29" s="17">
        <v>408</v>
      </c>
      <c r="F29" s="17">
        <v>762</v>
      </c>
      <c r="G29" s="17">
        <v>760</v>
      </c>
      <c r="H29" s="17">
        <v>109</v>
      </c>
      <c r="I29" s="17">
        <v>528</v>
      </c>
      <c r="J29" s="17">
        <v>21</v>
      </c>
      <c r="K29" s="17">
        <v>60</v>
      </c>
      <c r="L29" s="17">
        <v>710</v>
      </c>
      <c r="M29" s="17">
        <v>2187</v>
      </c>
      <c r="N29" s="17">
        <v>2949</v>
      </c>
    </row>
    <row r="30" spans="2:14" x14ac:dyDescent="0.2">
      <c r="B30" s="62">
        <v>2003</v>
      </c>
      <c r="C30" s="17">
        <v>121</v>
      </c>
      <c r="D30" s="17">
        <v>216</v>
      </c>
      <c r="E30" s="17">
        <v>490</v>
      </c>
      <c r="F30" s="17">
        <v>826</v>
      </c>
      <c r="G30" s="17">
        <v>779</v>
      </c>
      <c r="H30" s="17">
        <v>50</v>
      </c>
      <c r="I30" s="17">
        <v>574</v>
      </c>
      <c r="J30" s="17">
        <v>24</v>
      </c>
      <c r="K30" s="17">
        <v>66</v>
      </c>
      <c r="L30" s="17">
        <v>626</v>
      </c>
      <c r="M30" s="17">
        <v>2119</v>
      </c>
      <c r="N30" s="17">
        <v>2945</v>
      </c>
    </row>
    <row r="31" spans="2:14" x14ac:dyDescent="0.2">
      <c r="B31" s="62">
        <v>2004</v>
      </c>
      <c r="C31" s="17">
        <v>132</v>
      </c>
      <c r="D31" s="17">
        <v>220</v>
      </c>
      <c r="E31" s="17">
        <v>493</v>
      </c>
      <c r="F31" s="17">
        <v>845</v>
      </c>
      <c r="G31" s="17">
        <v>843</v>
      </c>
      <c r="H31" s="17">
        <v>65</v>
      </c>
      <c r="I31" s="17">
        <v>601</v>
      </c>
      <c r="J31" s="17">
        <v>18</v>
      </c>
      <c r="K31" s="17">
        <v>44</v>
      </c>
      <c r="L31" s="17">
        <v>882</v>
      </c>
      <c r="M31" s="17">
        <v>2453</v>
      </c>
      <c r="N31" s="17">
        <v>3298</v>
      </c>
    </row>
    <row r="32" spans="2:14" x14ac:dyDescent="0.2">
      <c r="B32" s="62">
        <v>2005</v>
      </c>
      <c r="C32" s="17">
        <v>121</v>
      </c>
      <c r="D32" s="17">
        <v>224</v>
      </c>
      <c r="E32" s="17">
        <v>526</v>
      </c>
      <c r="F32" s="17">
        <v>872</v>
      </c>
      <c r="G32" s="17">
        <v>875</v>
      </c>
      <c r="H32" s="17">
        <v>75</v>
      </c>
      <c r="I32" s="17">
        <v>722</v>
      </c>
      <c r="J32" s="17">
        <v>26</v>
      </c>
      <c r="K32" s="17">
        <v>40</v>
      </c>
      <c r="L32" s="17">
        <v>929</v>
      </c>
      <c r="M32" s="17">
        <v>2667</v>
      </c>
      <c r="N32" s="17">
        <v>3539</v>
      </c>
    </row>
    <row r="33" spans="2:14" x14ac:dyDescent="0.2">
      <c r="B33" s="62">
        <v>2006</v>
      </c>
      <c r="C33" s="17">
        <v>106</v>
      </c>
      <c r="D33" s="17">
        <v>246</v>
      </c>
      <c r="E33" s="17">
        <v>547</v>
      </c>
      <c r="F33" s="17">
        <v>899</v>
      </c>
      <c r="G33" s="17">
        <v>933</v>
      </c>
      <c r="H33" s="17">
        <v>68</v>
      </c>
      <c r="I33" s="17">
        <v>660</v>
      </c>
      <c r="J33" s="17">
        <v>17</v>
      </c>
      <c r="K33" s="17">
        <v>50</v>
      </c>
      <c r="L33" s="17">
        <v>851</v>
      </c>
      <c r="M33" s="17">
        <v>2579</v>
      </c>
      <c r="N33" s="17">
        <v>3478</v>
      </c>
    </row>
    <row r="34" spans="2:14" x14ac:dyDescent="0.2">
      <c r="B34" s="62">
        <v>2007</v>
      </c>
      <c r="C34" s="17">
        <v>161</v>
      </c>
      <c r="D34" s="17">
        <v>236</v>
      </c>
      <c r="E34" s="17">
        <v>585</v>
      </c>
      <c r="F34" s="17">
        <v>982</v>
      </c>
      <c r="G34" s="17">
        <v>903</v>
      </c>
      <c r="H34" s="17">
        <v>83</v>
      </c>
      <c r="I34" s="17">
        <v>823</v>
      </c>
      <c r="J34" s="17">
        <v>22</v>
      </c>
      <c r="K34" s="17">
        <v>61</v>
      </c>
      <c r="L34" s="17">
        <v>981</v>
      </c>
      <c r="M34" s="17">
        <v>2873</v>
      </c>
      <c r="N34" s="17">
        <v>3855</v>
      </c>
    </row>
    <row r="35" spans="2:14" x14ac:dyDescent="0.2">
      <c r="B35" s="62">
        <v>2008</v>
      </c>
      <c r="C35" s="17">
        <v>203</v>
      </c>
      <c r="D35" s="17">
        <v>257</v>
      </c>
      <c r="E35" s="17">
        <v>475</v>
      </c>
      <c r="F35" s="17">
        <v>935</v>
      </c>
      <c r="G35" s="17">
        <v>876</v>
      </c>
      <c r="H35" s="17">
        <v>93</v>
      </c>
      <c r="I35" s="17">
        <v>759</v>
      </c>
      <c r="J35" s="17">
        <v>30</v>
      </c>
      <c r="K35" s="17">
        <v>99</v>
      </c>
      <c r="L35" s="17">
        <v>1053</v>
      </c>
      <c r="M35" s="17">
        <v>2909</v>
      </c>
      <c r="N35" s="17">
        <v>3844</v>
      </c>
    </row>
    <row r="36" spans="2:14" x14ac:dyDescent="0.2">
      <c r="B36" s="62">
        <v>2009</v>
      </c>
      <c r="C36" s="17">
        <v>227</v>
      </c>
      <c r="D36" s="17">
        <v>221</v>
      </c>
      <c r="E36" s="17">
        <v>481</v>
      </c>
      <c r="F36" s="17">
        <v>929</v>
      </c>
      <c r="G36" s="17">
        <v>888</v>
      </c>
      <c r="H36" s="17">
        <v>99</v>
      </c>
      <c r="I36" s="17">
        <v>770</v>
      </c>
      <c r="J36" s="17">
        <v>28</v>
      </c>
      <c r="K36" s="17">
        <v>98</v>
      </c>
      <c r="L36" s="17">
        <v>975</v>
      </c>
      <c r="M36" s="17">
        <v>2858</v>
      </c>
      <c r="N36" s="17">
        <v>3787</v>
      </c>
    </row>
    <row r="37" spans="2:14" x14ac:dyDescent="0.2">
      <c r="B37" s="62">
        <v>2010</v>
      </c>
      <c r="C37" s="17">
        <v>183</v>
      </c>
      <c r="D37" s="17">
        <v>166</v>
      </c>
      <c r="E37" s="17">
        <v>475</v>
      </c>
      <c r="F37" s="17">
        <v>824</v>
      </c>
      <c r="G37" s="17">
        <v>881</v>
      </c>
      <c r="H37" s="17">
        <v>71</v>
      </c>
      <c r="I37" s="17">
        <v>829</v>
      </c>
      <c r="J37" s="17">
        <v>35</v>
      </c>
      <c r="K37" s="17">
        <v>114</v>
      </c>
      <c r="L37" s="17">
        <v>944</v>
      </c>
      <c r="M37" s="17">
        <v>2875</v>
      </c>
      <c r="N37" s="17">
        <v>3699</v>
      </c>
    </row>
    <row r="38" spans="2:14" x14ac:dyDescent="0.2">
      <c r="B38" s="62">
        <v>2011</v>
      </c>
      <c r="C38" s="17">
        <v>186</v>
      </c>
      <c r="D38" s="17">
        <v>168</v>
      </c>
      <c r="E38" s="17">
        <v>557</v>
      </c>
      <c r="F38" s="17">
        <v>911</v>
      </c>
      <c r="G38" s="17">
        <v>891</v>
      </c>
      <c r="H38" s="17">
        <v>58</v>
      </c>
      <c r="I38" s="17">
        <v>956</v>
      </c>
      <c r="J38" s="17">
        <v>51</v>
      </c>
      <c r="K38" s="17">
        <v>64</v>
      </c>
      <c r="L38" s="17">
        <v>988</v>
      </c>
      <c r="M38" s="17">
        <v>3008</v>
      </c>
      <c r="N38" s="17">
        <v>3920</v>
      </c>
    </row>
    <row r="39" spans="2:14" x14ac:dyDescent="0.2">
      <c r="B39" s="62" t="s">
        <v>18</v>
      </c>
      <c r="C39" s="17">
        <v>234</v>
      </c>
      <c r="D39" s="17">
        <v>186</v>
      </c>
      <c r="E39" s="17">
        <v>641</v>
      </c>
      <c r="F39" s="17">
        <v>1061</v>
      </c>
      <c r="G39" s="17">
        <v>904</v>
      </c>
      <c r="H39" s="17">
        <v>102</v>
      </c>
      <c r="I39" s="17">
        <v>1029</v>
      </c>
      <c r="J39" s="17">
        <v>33</v>
      </c>
      <c r="K39" s="17">
        <v>49</v>
      </c>
      <c r="L39" s="17">
        <v>892</v>
      </c>
      <c r="M39" s="17">
        <v>3009</v>
      </c>
      <c r="N39" s="17">
        <v>4070</v>
      </c>
    </row>
    <row r="40" spans="2:14" x14ac:dyDescent="0.2">
      <c r="B40" s="62" t="s">
        <v>19</v>
      </c>
      <c r="C40" s="17">
        <v>192</v>
      </c>
      <c r="D40" s="17">
        <v>277</v>
      </c>
      <c r="E40" s="17">
        <v>537</v>
      </c>
      <c r="F40" s="17">
        <v>1007</v>
      </c>
      <c r="G40" s="17">
        <v>904</v>
      </c>
      <c r="H40" s="17">
        <v>106</v>
      </c>
      <c r="I40" s="17">
        <v>1203</v>
      </c>
      <c r="J40" s="17">
        <v>37</v>
      </c>
      <c r="K40" s="17">
        <v>50</v>
      </c>
      <c r="L40" s="17">
        <v>830</v>
      </c>
      <c r="M40" s="17">
        <v>3130</v>
      </c>
      <c r="N40" s="17">
        <v>4137</v>
      </c>
    </row>
    <row r="41" spans="2:14" x14ac:dyDescent="0.2">
      <c r="B41" s="62">
        <v>2013</v>
      </c>
      <c r="C41" s="17">
        <v>290</v>
      </c>
      <c r="D41" s="17">
        <v>280</v>
      </c>
      <c r="E41" s="17">
        <v>519</v>
      </c>
      <c r="F41" s="17">
        <v>1089</v>
      </c>
      <c r="G41" s="17">
        <v>919</v>
      </c>
      <c r="H41" s="17">
        <v>162</v>
      </c>
      <c r="I41" s="17">
        <v>1252</v>
      </c>
      <c r="J41" s="17">
        <v>34</v>
      </c>
      <c r="K41" s="17">
        <v>96</v>
      </c>
      <c r="L41" s="17">
        <v>886</v>
      </c>
      <c r="M41" s="17">
        <v>3349</v>
      </c>
      <c r="N41" s="17">
        <v>4438</v>
      </c>
    </row>
    <row r="42" spans="2:14" x14ac:dyDescent="0.2">
      <c r="B42" s="62">
        <v>2014</v>
      </c>
      <c r="C42" s="17">
        <v>214.46299999999999</v>
      </c>
      <c r="D42" s="17">
        <v>369.29199999999997</v>
      </c>
      <c r="E42" s="17">
        <v>633.85599999999999</v>
      </c>
      <c r="F42" s="17">
        <v>1217.6110000000001</v>
      </c>
      <c r="G42" s="17">
        <v>830.64</v>
      </c>
      <c r="H42" s="17">
        <v>138.97300000000001</v>
      </c>
      <c r="I42" s="17">
        <v>1184.895</v>
      </c>
      <c r="J42" s="17">
        <v>45.095999999999997</v>
      </c>
      <c r="K42" s="17">
        <v>96.995999999999995</v>
      </c>
      <c r="L42" s="17">
        <v>1173.586</v>
      </c>
      <c r="M42" s="17">
        <v>3470.1860000000001</v>
      </c>
      <c r="N42" s="17">
        <v>4687.7969999999996</v>
      </c>
    </row>
    <row r="43" spans="2:14" x14ac:dyDescent="0.2">
      <c r="B43" s="62">
        <v>2015</v>
      </c>
      <c r="C43" s="17">
        <v>281.358</v>
      </c>
      <c r="D43" s="17">
        <v>388.36500000000001</v>
      </c>
      <c r="E43" s="17">
        <v>602.20299999999997</v>
      </c>
      <c r="F43" s="17">
        <v>1271.9259999999999</v>
      </c>
      <c r="G43" s="17">
        <v>878.47</v>
      </c>
      <c r="H43" s="17">
        <v>91.097999999999999</v>
      </c>
      <c r="I43" s="17">
        <v>1207.9359999999999</v>
      </c>
      <c r="J43" s="17">
        <v>40.558999999999997</v>
      </c>
      <c r="K43" s="17">
        <v>115.709</v>
      </c>
      <c r="L43" s="17">
        <v>1281.633</v>
      </c>
      <c r="M43" s="17">
        <v>3615.4050000000002</v>
      </c>
      <c r="N43" s="17">
        <v>4887.3310000000001</v>
      </c>
    </row>
    <row r="44" spans="2:14" x14ac:dyDescent="0.2">
      <c r="B44" s="62">
        <v>2016</v>
      </c>
      <c r="C44" s="17">
        <v>335.70299999999997</v>
      </c>
      <c r="D44" s="17">
        <v>322.096</v>
      </c>
      <c r="E44" s="17">
        <v>575.33699999999999</v>
      </c>
      <c r="F44" s="17">
        <v>1233.136</v>
      </c>
      <c r="G44" s="17">
        <v>837.47</v>
      </c>
      <c r="H44" s="17">
        <v>85.867999999999995</v>
      </c>
      <c r="I44" s="17">
        <v>1453.5260000000001</v>
      </c>
      <c r="J44" s="17">
        <v>28.631</v>
      </c>
      <c r="K44" s="17">
        <v>91.981999999999999</v>
      </c>
      <c r="L44" s="17">
        <v>1268.3150000000001</v>
      </c>
      <c r="M44" s="17">
        <v>3765.7919999999999</v>
      </c>
      <c r="N44" s="17">
        <v>4998.9279999999999</v>
      </c>
    </row>
    <row r="45" spans="2:14" x14ac:dyDescent="0.2">
      <c r="B45" s="62" t="s">
        <v>20</v>
      </c>
      <c r="C45" s="17">
        <v>312</v>
      </c>
      <c r="D45" s="17">
        <v>293</v>
      </c>
      <c r="E45" s="17">
        <v>552</v>
      </c>
      <c r="F45" s="17">
        <v>1157</v>
      </c>
      <c r="G45" s="17">
        <v>792</v>
      </c>
      <c r="H45" s="17">
        <v>105</v>
      </c>
      <c r="I45" s="17">
        <v>1576</v>
      </c>
      <c r="J45" s="17">
        <v>20</v>
      </c>
      <c r="K45" s="17">
        <v>102</v>
      </c>
      <c r="L45" s="17">
        <v>1095</v>
      </c>
      <c r="M45" s="17">
        <v>3689</v>
      </c>
      <c r="N45" s="17">
        <v>4846</v>
      </c>
    </row>
    <row r="46" spans="2:14" x14ac:dyDescent="0.2">
      <c r="B46" s="62">
        <v>2018</v>
      </c>
      <c r="C46" s="17">
        <v>302</v>
      </c>
      <c r="D46" s="17">
        <v>311</v>
      </c>
      <c r="E46" s="17">
        <v>580</v>
      </c>
      <c r="F46" s="17">
        <v>1193</v>
      </c>
      <c r="G46" s="17">
        <v>736</v>
      </c>
      <c r="H46" s="17">
        <v>61</v>
      </c>
      <c r="I46" s="17">
        <v>1328</v>
      </c>
      <c r="J46" s="17">
        <v>15</v>
      </c>
      <c r="K46" s="17">
        <v>95</v>
      </c>
      <c r="L46" s="17">
        <v>972</v>
      </c>
      <c r="M46" s="17">
        <v>3207</v>
      </c>
      <c r="N46" s="17">
        <v>4400</v>
      </c>
    </row>
    <row r="47" spans="2:14" x14ac:dyDescent="0.2">
      <c r="B47" s="62">
        <v>2019</v>
      </c>
      <c r="C47" s="17">
        <v>267</v>
      </c>
      <c r="D47" s="17">
        <v>293</v>
      </c>
      <c r="E47" s="17">
        <v>581</v>
      </c>
      <c r="F47" s="17">
        <v>1142</v>
      </c>
      <c r="G47" s="17">
        <v>732</v>
      </c>
      <c r="H47" s="17">
        <v>43</v>
      </c>
      <c r="I47" s="17">
        <v>1206</v>
      </c>
      <c r="J47" s="17">
        <v>27</v>
      </c>
      <c r="K47" s="17">
        <v>88</v>
      </c>
      <c r="L47" s="17">
        <v>851</v>
      </c>
      <c r="M47" s="17">
        <v>2947</v>
      </c>
      <c r="N47" s="17">
        <v>4089</v>
      </c>
    </row>
    <row r="48" spans="2:14" x14ac:dyDescent="0.2">
      <c r="B48" s="62">
        <v>2020</v>
      </c>
      <c r="C48" s="17">
        <v>296</v>
      </c>
      <c r="D48" s="17">
        <v>367</v>
      </c>
      <c r="E48" s="17">
        <v>547</v>
      </c>
      <c r="F48" s="17">
        <v>1210</v>
      </c>
      <c r="G48" s="17">
        <v>783</v>
      </c>
      <c r="H48" s="17">
        <v>44</v>
      </c>
      <c r="I48" s="17">
        <v>1161</v>
      </c>
      <c r="J48" s="17">
        <v>14</v>
      </c>
      <c r="K48" s="17">
        <v>105</v>
      </c>
      <c r="L48" s="17">
        <v>966</v>
      </c>
      <c r="M48" s="17">
        <v>3073</v>
      </c>
      <c r="N48" s="17">
        <v>4283</v>
      </c>
    </row>
    <row r="49" spans="2:14" x14ac:dyDescent="0.2">
      <c r="B49" s="62">
        <v>2021</v>
      </c>
      <c r="C49" s="17">
        <v>365</v>
      </c>
      <c r="D49" s="17">
        <v>357</v>
      </c>
      <c r="E49" s="17">
        <v>525</v>
      </c>
      <c r="F49" s="17">
        <v>1247</v>
      </c>
      <c r="G49" s="17">
        <v>783</v>
      </c>
      <c r="H49" s="17">
        <v>46</v>
      </c>
      <c r="I49" s="17">
        <v>1155</v>
      </c>
      <c r="J49" s="17">
        <v>11</v>
      </c>
      <c r="K49" s="17">
        <v>73</v>
      </c>
      <c r="L49" s="17">
        <v>1026</v>
      </c>
      <c r="M49" s="17">
        <v>3094</v>
      </c>
      <c r="N49" s="17">
        <v>4341</v>
      </c>
    </row>
    <row r="50" spans="2:14" ht="13.5" thickBot="1" x14ac:dyDescent="0.25">
      <c r="B50" s="63">
        <v>2022</v>
      </c>
      <c r="C50" s="19">
        <v>384</v>
      </c>
      <c r="D50" s="19">
        <v>319</v>
      </c>
      <c r="E50" s="19">
        <v>482</v>
      </c>
      <c r="F50" s="19">
        <v>1186</v>
      </c>
      <c r="G50" s="19">
        <v>795</v>
      </c>
      <c r="H50" s="19">
        <v>38</v>
      </c>
      <c r="I50" s="19">
        <v>1145</v>
      </c>
      <c r="J50" s="19">
        <v>10</v>
      </c>
      <c r="K50" s="19">
        <v>101</v>
      </c>
      <c r="L50" s="19">
        <v>1064</v>
      </c>
      <c r="M50" s="19">
        <v>3153</v>
      </c>
      <c r="N50" s="19">
        <v>4339</v>
      </c>
    </row>
    <row r="52" spans="2:14" x14ac:dyDescent="0.2">
      <c r="B52" s="72" t="s">
        <v>320</v>
      </c>
      <c r="C52" s="73"/>
      <c r="D52" s="73"/>
      <c r="E52" s="73"/>
      <c r="F52" s="73"/>
      <c r="G52" s="73"/>
      <c r="H52" s="73"/>
      <c r="I52" s="73"/>
      <c r="J52" s="73"/>
      <c r="K52" s="73"/>
      <c r="L52" s="73"/>
      <c r="M52" s="73"/>
      <c r="N52" s="73"/>
    </row>
    <row r="53" spans="2:14" x14ac:dyDescent="0.2">
      <c r="B53" s="72" t="s">
        <v>22</v>
      </c>
      <c r="C53" s="73"/>
      <c r="D53" s="73"/>
      <c r="E53" s="73"/>
      <c r="F53" s="73"/>
      <c r="G53" s="73"/>
      <c r="H53" s="73"/>
      <c r="I53" s="73"/>
      <c r="J53" s="73"/>
      <c r="K53" s="73"/>
      <c r="L53" s="73"/>
      <c r="M53" s="73"/>
      <c r="N53" s="73"/>
    </row>
    <row r="54" spans="2:14" x14ac:dyDescent="0.2">
      <c r="B54" s="72" t="s">
        <v>23</v>
      </c>
      <c r="C54" s="73"/>
      <c r="D54" s="73"/>
      <c r="E54" s="73"/>
      <c r="F54" s="73"/>
      <c r="G54" s="73"/>
      <c r="H54" s="73"/>
      <c r="I54" s="73"/>
      <c r="J54" s="73"/>
      <c r="K54" s="73"/>
      <c r="L54" s="73"/>
      <c r="M54" s="73"/>
      <c r="N54" s="73"/>
    </row>
    <row r="55" spans="2:14" x14ac:dyDescent="0.2">
      <c r="B55" s="72" t="s">
        <v>24</v>
      </c>
      <c r="C55" s="73"/>
      <c r="D55" s="73"/>
      <c r="E55" s="73"/>
      <c r="F55" s="73"/>
      <c r="G55" s="73"/>
      <c r="H55" s="73"/>
      <c r="I55" s="73"/>
      <c r="J55" s="73"/>
      <c r="K55" s="73"/>
      <c r="L55" s="73"/>
      <c r="M55" s="73"/>
      <c r="N55" s="73"/>
    </row>
  </sheetData>
  <mergeCells count="8">
    <mergeCell ref="B53:N53"/>
    <mergeCell ref="B54:N54"/>
    <mergeCell ref="B55:N55"/>
    <mergeCell ref="B4:B5"/>
    <mergeCell ref="C4:F4"/>
    <mergeCell ref="G4:M4"/>
    <mergeCell ref="N4:N5"/>
    <mergeCell ref="B52:N52"/>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AB8"/>
  </sheetPr>
  <dimension ref="B1:K49"/>
  <sheetViews>
    <sheetView showGridLines="0" workbookViewId="0">
      <pane ySplit="4" topLeftCell="A5" activePane="bottomLeft" state="frozen"/>
      <selection pane="bottomLeft"/>
    </sheetView>
  </sheetViews>
  <sheetFormatPr baseColWidth="10" defaultRowHeight="12.75" x14ac:dyDescent="0.2"/>
  <cols>
    <col min="1" max="1" width="2.5703125" customWidth="1"/>
    <col min="2" max="2" width="5.7109375" customWidth="1"/>
    <col min="3" max="11" width="10.7109375" customWidth="1"/>
  </cols>
  <sheetData>
    <row r="1" spans="2:11" ht="18" x14ac:dyDescent="0.25">
      <c r="B1" s="31" t="s">
        <v>1324</v>
      </c>
    </row>
    <row r="4" spans="2:11" ht="51" x14ac:dyDescent="0.2">
      <c r="B4" s="14" t="s">
        <v>11</v>
      </c>
      <c r="C4" s="15" t="s">
        <v>321</v>
      </c>
      <c r="D4" s="15" t="s">
        <v>322</v>
      </c>
      <c r="E4" s="15" t="s">
        <v>323</v>
      </c>
      <c r="F4" s="15" t="s">
        <v>324</v>
      </c>
      <c r="G4" s="15" t="s">
        <v>325</v>
      </c>
      <c r="H4" s="15" t="s">
        <v>326</v>
      </c>
      <c r="I4" s="15" t="s">
        <v>327</v>
      </c>
      <c r="J4" s="15" t="s">
        <v>69</v>
      </c>
      <c r="K4" s="15" t="s">
        <v>258</v>
      </c>
    </row>
    <row r="5" spans="2:11" x14ac:dyDescent="0.2">
      <c r="B5" s="62">
        <v>1979</v>
      </c>
      <c r="C5" s="17">
        <v>176975</v>
      </c>
      <c r="D5" s="17">
        <v>41785</v>
      </c>
      <c r="E5" s="17">
        <v>32283</v>
      </c>
      <c r="F5" s="17">
        <v>51375</v>
      </c>
      <c r="G5" s="17">
        <v>147789</v>
      </c>
      <c r="H5" s="17">
        <v>29402</v>
      </c>
      <c r="I5" s="17">
        <v>258358</v>
      </c>
      <c r="J5" s="17">
        <v>649092</v>
      </c>
      <c r="K5" s="17">
        <v>1387059</v>
      </c>
    </row>
    <row r="6" spans="2:11" x14ac:dyDescent="0.2">
      <c r="B6" s="62">
        <v>1980</v>
      </c>
      <c r="C6" s="17">
        <v>172828</v>
      </c>
      <c r="D6" s="17">
        <v>59253</v>
      </c>
      <c r="E6" s="17">
        <v>30116</v>
      </c>
      <c r="F6" s="17">
        <v>58616</v>
      </c>
      <c r="G6" s="17">
        <v>185419</v>
      </c>
      <c r="H6" s="17">
        <v>35027</v>
      </c>
      <c r="I6" s="17">
        <v>383887</v>
      </c>
      <c r="J6" s="17">
        <v>841017</v>
      </c>
      <c r="K6" s="17">
        <v>1766163</v>
      </c>
    </row>
    <row r="7" spans="2:11" x14ac:dyDescent="0.2">
      <c r="B7" s="62">
        <v>1985</v>
      </c>
      <c r="C7" s="17">
        <v>183912</v>
      </c>
      <c r="D7" s="17">
        <v>101065</v>
      </c>
      <c r="E7" s="17">
        <v>70379</v>
      </c>
      <c r="F7" s="17">
        <v>61485</v>
      </c>
      <c r="G7" s="17">
        <v>180066</v>
      </c>
      <c r="H7" s="17">
        <v>41499</v>
      </c>
      <c r="I7" s="17">
        <v>500658</v>
      </c>
      <c r="J7" s="17">
        <v>1311402</v>
      </c>
      <c r="K7" s="17">
        <v>2451066</v>
      </c>
    </row>
    <row r="8" spans="2:11" x14ac:dyDescent="0.2">
      <c r="B8" s="62">
        <v>1986</v>
      </c>
      <c r="C8" s="17">
        <v>172670</v>
      </c>
      <c r="D8" s="17">
        <v>108752</v>
      </c>
      <c r="E8" s="17">
        <v>78229</v>
      </c>
      <c r="F8" s="17">
        <v>69046</v>
      </c>
      <c r="G8" s="17">
        <v>184177</v>
      </c>
      <c r="H8" s="17">
        <v>46445</v>
      </c>
      <c r="I8" s="17">
        <v>504074</v>
      </c>
      <c r="J8" s="17">
        <v>1239379</v>
      </c>
      <c r="K8" s="17">
        <v>2402772</v>
      </c>
    </row>
    <row r="9" spans="2:11" x14ac:dyDescent="0.2">
      <c r="B9" s="62">
        <v>1987</v>
      </c>
      <c r="C9" s="17">
        <v>184237</v>
      </c>
      <c r="D9" s="17">
        <v>107246</v>
      </c>
      <c r="E9" s="17">
        <v>73970</v>
      </c>
      <c r="F9" s="17">
        <v>87482</v>
      </c>
      <c r="G9" s="17">
        <v>193864</v>
      </c>
      <c r="H9" s="17">
        <v>50672</v>
      </c>
      <c r="I9" s="17">
        <v>549619</v>
      </c>
      <c r="J9" s="17">
        <v>1341580</v>
      </c>
      <c r="K9" s="17">
        <v>2588670</v>
      </c>
    </row>
    <row r="10" spans="2:11" x14ac:dyDescent="0.2">
      <c r="B10" s="62">
        <v>1988</v>
      </c>
      <c r="C10" s="17">
        <v>226663</v>
      </c>
      <c r="D10" s="17">
        <v>116816</v>
      </c>
      <c r="E10" s="17">
        <v>50833</v>
      </c>
      <c r="F10" s="17">
        <v>68596</v>
      </c>
      <c r="G10" s="17">
        <v>245065</v>
      </c>
      <c r="H10" s="17">
        <v>51343</v>
      </c>
      <c r="I10" s="17">
        <v>668126</v>
      </c>
      <c r="J10" s="17">
        <v>1400116</v>
      </c>
      <c r="K10" s="17">
        <v>2827558</v>
      </c>
    </row>
    <row r="11" spans="2:11" x14ac:dyDescent="0.2">
      <c r="B11" s="62">
        <v>1989</v>
      </c>
      <c r="C11" s="17">
        <v>321062</v>
      </c>
      <c r="D11" s="17">
        <v>126367</v>
      </c>
      <c r="E11" s="17">
        <v>59561</v>
      </c>
      <c r="F11" s="17">
        <v>68979</v>
      </c>
      <c r="G11" s="17">
        <v>329215</v>
      </c>
      <c r="H11" s="17">
        <v>56824</v>
      </c>
      <c r="I11" s="17">
        <v>794566</v>
      </c>
      <c r="J11" s="17">
        <v>1454894</v>
      </c>
      <c r="K11" s="17">
        <v>3211468</v>
      </c>
    </row>
    <row r="12" spans="2:11" x14ac:dyDescent="0.2">
      <c r="B12" s="62">
        <v>1990</v>
      </c>
      <c r="C12" s="17">
        <v>336941</v>
      </c>
      <c r="D12" s="17">
        <v>132563</v>
      </c>
      <c r="E12" s="17">
        <v>107178</v>
      </c>
      <c r="F12" s="17">
        <v>77697</v>
      </c>
      <c r="G12" s="17">
        <v>265622</v>
      </c>
      <c r="H12" s="17">
        <v>64234</v>
      </c>
      <c r="I12" s="17">
        <v>964198</v>
      </c>
      <c r="J12" s="17">
        <v>1501409</v>
      </c>
      <c r="K12" s="17">
        <v>3449842</v>
      </c>
    </row>
    <row r="13" spans="2:11" x14ac:dyDescent="0.2">
      <c r="B13" s="62">
        <v>1991</v>
      </c>
      <c r="C13" s="17">
        <v>377915</v>
      </c>
      <c r="D13" s="17">
        <v>140084</v>
      </c>
      <c r="E13" s="17">
        <v>134679</v>
      </c>
      <c r="F13" s="17">
        <v>88184</v>
      </c>
      <c r="G13" s="17">
        <v>258385</v>
      </c>
      <c r="H13" s="17">
        <v>61650</v>
      </c>
      <c r="I13" s="17">
        <v>895735</v>
      </c>
      <c r="J13" s="17">
        <v>1462659</v>
      </c>
      <c r="K13" s="17">
        <v>3419291</v>
      </c>
    </row>
    <row r="14" spans="2:11" x14ac:dyDescent="0.2">
      <c r="B14" s="62">
        <v>1992</v>
      </c>
      <c r="C14" s="17">
        <v>449645</v>
      </c>
      <c r="D14" s="17">
        <v>167429</v>
      </c>
      <c r="E14" s="17">
        <v>82809</v>
      </c>
      <c r="F14" s="17">
        <v>84805</v>
      </c>
      <c r="G14" s="17">
        <v>276664</v>
      </c>
      <c r="H14" s="17">
        <v>50116</v>
      </c>
      <c r="I14" s="17">
        <v>982194</v>
      </c>
      <c r="J14" s="17">
        <v>1522848</v>
      </c>
      <c r="K14" s="17">
        <v>3616510</v>
      </c>
    </row>
    <row r="15" spans="2:11" x14ac:dyDescent="0.2">
      <c r="B15" s="62">
        <v>1993</v>
      </c>
      <c r="C15" s="17">
        <v>494028</v>
      </c>
      <c r="D15" s="17">
        <v>181064</v>
      </c>
      <c r="E15" s="17">
        <v>72913</v>
      </c>
      <c r="F15" s="17">
        <v>81815</v>
      </c>
      <c r="G15" s="17">
        <v>283800</v>
      </c>
      <c r="H15" s="17">
        <v>49816</v>
      </c>
      <c r="I15" s="17">
        <v>867366</v>
      </c>
      <c r="J15" s="17">
        <v>1714476</v>
      </c>
      <c r="K15" s="17">
        <v>3745278</v>
      </c>
    </row>
    <row r="16" spans="2:11" x14ac:dyDescent="0.2">
      <c r="B16" s="62">
        <v>1994</v>
      </c>
      <c r="C16" s="17">
        <v>419714</v>
      </c>
      <c r="D16" s="17">
        <v>182673</v>
      </c>
      <c r="E16" s="17">
        <v>91596</v>
      </c>
      <c r="F16" s="17">
        <v>76320</v>
      </c>
      <c r="G16" s="17">
        <v>294711</v>
      </c>
      <c r="H16" s="17">
        <v>39632</v>
      </c>
      <c r="I16" s="17">
        <v>796777</v>
      </c>
      <c r="J16" s="17">
        <v>2117478</v>
      </c>
      <c r="K16" s="17">
        <v>4018901</v>
      </c>
    </row>
    <row r="17" spans="2:11" x14ac:dyDescent="0.2">
      <c r="B17" s="62">
        <v>1995</v>
      </c>
      <c r="C17" s="17">
        <v>397425</v>
      </c>
      <c r="D17" s="17">
        <v>161882</v>
      </c>
      <c r="E17" s="17">
        <v>76159</v>
      </c>
      <c r="F17" s="17">
        <v>56991</v>
      </c>
      <c r="G17" s="17">
        <v>248943</v>
      </c>
      <c r="H17" s="17">
        <v>39907</v>
      </c>
      <c r="I17" s="17">
        <v>744283</v>
      </c>
      <c r="J17" s="17">
        <v>1937360</v>
      </c>
      <c r="K17" s="17">
        <v>3662950</v>
      </c>
    </row>
    <row r="18" spans="2:11" x14ac:dyDescent="0.2">
      <c r="B18" s="62">
        <v>1996</v>
      </c>
      <c r="C18" s="17">
        <v>383112</v>
      </c>
      <c r="D18" s="17">
        <v>85532</v>
      </c>
      <c r="E18" s="17">
        <v>87368</v>
      </c>
      <c r="F18" s="17">
        <v>54901</v>
      </c>
      <c r="G18" s="17">
        <v>299074</v>
      </c>
      <c r="H18" s="17">
        <v>40558</v>
      </c>
      <c r="I18" s="17">
        <v>473320</v>
      </c>
      <c r="J18" s="17">
        <v>1704002</v>
      </c>
      <c r="K18" s="17">
        <v>3127867</v>
      </c>
    </row>
    <row r="19" spans="2:11" x14ac:dyDescent="0.2">
      <c r="B19" s="62">
        <v>1997</v>
      </c>
      <c r="C19" s="17">
        <v>227025</v>
      </c>
      <c r="D19" s="17">
        <v>129242</v>
      </c>
      <c r="E19" s="17">
        <v>85033</v>
      </c>
      <c r="F19" s="17">
        <v>53410</v>
      </c>
      <c r="G19" s="17">
        <v>273840</v>
      </c>
      <c r="H19" s="17">
        <v>51576</v>
      </c>
      <c r="I19" s="17">
        <v>483378</v>
      </c>
      <c r="J19" s="17">
        <v>1495888</v>
      </c>
      <c r="K19" s="17">
        <v>2799392</v>
      </c>
    </row>
    <row r="20" spans="2:11" x14ac:dyDescent="0.2">
      <c r="B20" s="62">
        <v>1998</v>
      </c>
      <c r="C20" s="17">
        <v>213983</v>
      </c>
      <c r="D20" s="17">
        <v>130556</v>
      </c>
      <c r="E20" s="17">
        <v>70091</v>
      </c>
      <c r="F20" s="17">
        <v>65693</v>
      </c>
      <c r="G20" s="17">
        <v>223129</v>
      </c>
      <c r="H20" s="17">
        <v>37016</v>
      </c>
      <c r="I20" s="17">
        <v>463278</v>
      </c>
      <c r="J20" s="17">
        <v>1575536</v>
      </c>
      <c r="K20" s="17">
        <v>2779282</v>
      </c>
    </row>
    <row r="21" spans="2:11" x14ac:dyDescent="0.2">
      <c r="B21" s="62">
        <v>1999</v>
      </c>
      <c r="C21" s="17">
        <v>246720</v>
      </c>
      <c r="D21" s="17">
        <v>129996</v>
      </c>
      <c r="E21" s="17">
        <v>62488</v>
      </c>
      <c r="F21" s="17">
        <v>56879</v>
      </c>
      <c r="G21" s="17">
        <v>181494</v>
      </c>
      <c r="H21" s="17">
        <v>42731</v>
      </c>
      <c r="I21" s="17">
        <v>489742</v>
      </c>
      <c r="J21" s="17">
        <v>1508099</v>
      </c>
      <c r="K21" s="17">
        <v>2718149</v>
      </c>
    </row>
    <row r="22" spans="2:11" x14ac:dyDescent="0.2">
      <c r="B22" s="62">
        <v>2000</v>
      </c>
      <c r="C22" s="17">
        <v>298314</v>
      </c>
      <c r="D22" s="17">
        <v>117871</v>
      </c>
      <c r="E22" s="17">
        <v>92500</v>
      </c>
      <c r="F22" s="17">
        <v>73904</v>
      </c>
      <c r="G22" s="17">
        <v>205352</v>
      </c>
      <c r="H22" s="17">
        <v>45316</v>
      </c>
      <c r="I22" s="17">
        <v>553598</v>
      </c>
      <c r="J22" s="17">
        <v>1462944</v>
      </c>
      <c r="K22" s="17">
        <v>2849799</v>
      </c>
    </row>
    <row r="23" spans="2:11" x14ac:dyDescent="0.2">
      <c r="B23" s="62">
        <v>2001</v>
      </c>
      <c r="C23" s="17">
        <v>278230</v>
      </c>
      <c r="D23" s="17">
        <v>98408</v>
      </c>
      <c r="E23" s="17">
        <v>73036</v>
      </c>
      <c r="F23" s="17">
        <v>65250</v>
      </c>
      <c r="G23" s="17">
        <v>133578</v>
      </c>
      <c r="H23" s="17">
        <v>40554</v>
      </c>
      <c r="I23" s="17">
        <v>575073</v>
      </c>
      <c r="J23" s="17">
        <v>1376131</v>
      </c>
      <c r="K23" s="17">
        <v>2640260</v>
      </c>
    </row>
    <row r="24" spans="2:11" x14ac:dyDescent="0.2">
      <c r="B24" s="62">
        <v>2002</v>
      </c>
      <c r="C24" s="17">
        <v>366728</v>
      </c>
      <c r="D24" s="17">
        <v>112692</v>
      </c>
      <c r="E24" s="17">
        <v>30284</v>
      </c>
      <c r="F24" s="17">
        <v>92801</v>
      </c>
      <c r="G24" s="17">
        <v>120104</v>
      </c>
      <c r="H24" s="17">
        <v>25584</v>
      </c>
      <c r="I24" s="17">
        <v>577500</v>
      </c>
      <c r="J24" s="17">
        <v>1448120</v>
      </c>
      <c r="K24" s="17">
        <v>2773813</v>
      </c>
    </row>
    <row r="25" spans="2:11" x14ac:dyDescent="0.2">
      <c r="B25" s="62">
        <v>2003</v>
      </c>
      <c r="C25" s="17">
        <v>313408</v>
      </c>
      <c r="D25" s="17">
        <v>130336</v>
      </c>
      <c r="E25" s="17">
        <v>74777</v>
      </c>
      <c r="F25" s="17">
        <v>73992</v>
      </c>
      <c r="G25" s="17">
        <v>141376</v>
      </c>
      <c r="H25" s="17">
        <v>47390</v>
      </c>
      <c r="I25" s="17">
        <v>417052</v>
      </c>
      <c r="J25" s="17">
        <v>1524387</v>
      </c>
      <c r="K25" s="17">
        <v>2722718</v>
      </c>
    </row>
    <row r="26" spans="2:11" x14ac:dyDescent="0.2">
      <c r="B26" s="62">
        <v>2004</v>
      </c>
      <c r="C26" s="17">
        <v>342936</v>
      </c>
      <c r="D26" s="17">
        <v>118624</v>
      </c>
      <c r="E26" s="17">
        <v>80168</v>
      </c>
      <c r="F26" s="17">
        <v>84714</v>
      </c>
      <c r="G26" s="17">
        <v>142340</v>
      </c>
      <c r="H26" s="17">
        <v>38352</v>
      </c>
      <c r="I26" s="17">
        <v>482344</v>
      </c>
      <c r="J26" s="17">
        <v>1771858</v>
      </c>
      <c r="K26" s="17">
        <v>3061336</v>
      </c>
    </row>
    <row r="27" spans="2:11" x14ac:dyDescent="0.2">
      <c r="B27" s="62">
        <v>2005</v>
      </c>
      <c r="C27" s="17">
        <v>316804</v>
      </c>
      <c r="D27" s="17">
        <v>130026</v>
      </c>
      <c r="E27" s="17">
        <v>76075</v>
      </c>
      <c r="F27" s="17">
        <v>64444</v>
      </c>
      <c r="G27" s="17">
        <v>162482</v>
      </c>
      <c r="H27" s="17">
        <v>39822</v>
      </c>
      <c r="I27" s="17">
        <v>548198</v>
      </c>
      <c r="J27" s="17">
        <v>1942901</v>
      </c>
      <c r="K27" s="17">
        <v>3280752</v>
      </c>
    </row>
    <row r="28" spans="2:11" x14ac:dyDescent="0.2">
      <c r="B28" s="62">
        <v>2006</v>
      </c>
      <c r="C28" s="17">
        <v>341841</v>
      </c>
      <c r="D28" s="17">
        <v>133994</v>
      </c>
      <c r="E28" s="17">
        <v>66865</v>
      </c>
      <c r="F28" s="17">
        <v>68073</v>
      </c>
      <c r="G28" s="17">
        <v>125149</v>
      </c>
      <c r="H28" s="17">
        <v>40101</v>
      </c>
      <c r="I28" s="17">
        <v>542561</v>
      </c>
      <c r="J28" s="17">
        <v>1876591</v>
      </c>
      <c r="K28" s="17">
        <v>3195175</v>
      </c>
    </row>
    <row r="29" spans="2:11" x14ac:dyDescent="0.2">
      <c r="B29" s="62">
        <v>2007</v>
      </c>
      <c r="C29" s="17">
        <v>314538</v>
      </c>
      <c r="D29" s="17">
        <v>154086</v>
      </c>
      <c r="E29" s="17">
        <v>72482</v>
      </c>
      <c r="F29" s="17">
        <v>51056</v>
      </c>
      <c r="G29" s="17">
        <v>144191</v>
      </c>
      <c r="H29" s="17">
        <v>43838</v>
      </c>
      <c r="I29" s="17">
        <v>661807</v>
      </c>
      <c r="J29" s="17">
        <v>2120443</v>
      </c>
      <c r="K29" s="17">
        <v>3562441</v>
      </c>
    </row>
    <row r="30" spans="2:11" x14ac:dyDescent="0.2">
      <c r="B30" s="62">
        <v>2008</v>
      </c>
      <c r="C30" s="17">
        <v>426047</v>
      </c>
      <c r="D30" s="17">
        <v>87644</v>
      </c>
      <c r="E30" s="17">
        <v>81774</v>
      </c>
      <c r="F30" s="17">
        <v>72025</v>
      </c>
      <c r="G30" s="17">
        <v>128213</v>
      </c>
      <c r="H30" s="17">
        <v>39771</v>
      </c>
      <c r="I30" s="17">
        <v>706055</v>
      </c>
      <c r="J30" s="17">
        <v>2021622</v>
      </c>
      <c r="K30" s="17">
        <v>3563151</v>
      </c>
    </row>
    <row r="31" spans="2:11" x14ac:dyDescent="0.2">
      <c r="B31" s="62">
        <v>2009</v>
      </c>
      <c r="C31" s="17">
        <v>424196</v>
      </c>
      <c r="D31" s="17">
        <v>61582</v>
      </c>
      <c r="E31" s="17">
        <v>77369</v>
      </c>
      <c r="F31" s="17">
        <v>69959</v>
      </c>
      <c r="G31" s="17">
        <v>146145</v>
      </c>
      <c r="H31" s="17">
        <v>40493</v>
      </c>
      <c r="I31" s="17">
        <v>584722</v>
      </c>
      <c r="J31" s="17">
        <v>2103361</v>
      </c>
      <c r="K31" s="17">
        <v>3507827</v>
      </c>
    </row>
    <row r="32" spans="2:11" x14ac:dyDescent="0.2">
      <c r="B32" s="62">
        <v>2010</v>
      </c>
      <c r="C32" s="17">
        <v>328734</v>
      </c>
      <c r="D32" s="17">
        <v>61532</v>
      </c>
      <c r="E32" s="17">
        <v>49869</v>
      </c>
      <c r="F32" s="17">
        <v>58310</v>
      </c>
      <c r="G32" s="17">
        <v>160690</v>
      </c>
      <c r="H32" s="17">
        <v>38052</v>
      </c>
      <c r="I32" s="17">
        <v>578951</v>
      </c>
      <c r="J32" s="17">
        <v>2128811</v>
      </c>
      <c r="K32" s="17">
        <v>3404949</v>
      </c>
    </row>
    <row r="33" spans="2:11" x14ac:dyDescent="0.2">
      <c r="B33" s="62">
        <v>2011</v>
      </c>
      <c r="C33" s="17">
        <v>317162</v>
      </c>
      <c r="D33" s="17">
        <v>141149</v>
      </c>
      <c r="E33" s="17">
        <v>50299</v>
      </c>
      <c r="F33" s="17">
        <v>91183</v>
      </c>
      <c r="G33" s="17">
        <v>136816</v>
      </c>
      <c r="H33" s="17">
        <v>28231</v>
      </c>
      <c r="I33" s="17">
        <v>589884</v>
      </c>
      <c r="J33" s="17">
        <v>2211509</v>
      </c>
      <c r="K33" s="17">
        <v>3566233</v>
      </c>
    </row>
    <row r="34" spans="2:11" x14ac:dyDescent="0.2">
      <c r="B34" s="62" t="s">
        <v>267</v>
      </c>
      <c r="C34" s="17">
        <v>373702</v>
      </c>
      <c r="D34" s="17">
        <v>214777</v>
      </c>
      <c r="E34" s="17">
        <v>51727</v>
      </c>
      <c r="F34" s="17">
        <v>68167</v>
      </c>
      <c r="G34" s="17">
        <v>187404</v>
      </c>
      <c r="H34" s="17">
        <v>38457</v>
      </c>
      <c r="I34" s="17">
        <v>529674</v>
      </c>
      <c r="J34" s="17">
        <v>2243210</v>
      </c>
      <c r="K34" s="17">
        <v>3707118</v>
      </c>
    </row>
    <row r="35" spans="2:11" x14ac:dyDescent="0.2">
      <c r="B35" s="62" t="s">
        <v>18</v>
      </c>
      <c r="C35" s="17">
        <v>373360</v>
      </c>
      <c r="D35" s="17">
        <v>99325</v>
      </c>
      <c r="E35" s="17">
        <v>47294</v>
      </c>
      <c r="F35" s="17">
        <v>69083</v>
      </c>
      <c r="G35" s="17">
        <v>191976</v>
      </c>
      <c r="H35" s="17">
        <v>39370</v>
      </c>
      <c r="I35" s="17">
        <v>540426</v>
      </c>
      <c r="J35" s="17">
        <v>2410756</v>
      </c>
      <c r="K35" s="17">
        <v>3771590</v>
      </c>
    </row>
    <row r="36" spans="2:11" x14ac:dyDescent="0.2">
      <c r="B36" s="62">
        <v>2013</v>
      </c>
      <c r="C36" s="17">
        <v>330895</v>
      </c>
      <c r="D36" s="17">
        <v>204641</v>
      </c>
      <c r="E36" s="17">
        <v>94961</v>
      </c>
      <c r="F36" s="17">
        <v>41799</v>
      </c>
      <c r="G36" s="17">
        <v>214582</v>
      </c>
      <c r="H36" s="17">
        <v>40344</v>
      </c>
      <c r="I36" s="17">
        <v>690665</v>
      </c>
      <c r="J36" s="17">
        <v>2451469</v>
      </c>
      <c r="K36" s="17">
        <v>4069356</v>
      </c>
    </row>
    <row r="37" spans="2:11" x14ac:dyDescent="0.2">
      <c r="B37" s="62">
        <v>2014</v>
      </c>
      <c r="C37" s="17">
        <v>407622</v>
      </c>
      <c r="D37" s="17">
        <v>215116</v>
      </c>
      <c r="E37" s="17">
        <v>194226</v>
      </c>
      <c r="F37" s="17">
        <v>65592</v>
      </c>
      <c r="G37" s="17">
        <v>197539</v>
      </c>
      <c r="H37" s="17">
        <v>37632</v>
      </c>
      <c r="I37" s="17">
        <v>874085</v>
      </c>
      <c r="J37" s="17">
        <v>2331766</v>
      </c>
      <c r="K37" s="17">
        <v>4323578</v>
      </c>
    </row>
    <row r="38" spans="2:11" x14ac:dyDescent="0.2">
      <c r="B38" s="62">
        <v>2015</v>
      </c>
      <c r="C38" s="17">
        <v>595890</v>
      </c>
      <c r="D38" s="17">
        <v>169860</v>
      </c>
      <c r="E38" s="17">
        <v>198125</v>
      </c>
      <c r="F38" s="17">
        <v>55413</v>
      </c>
      <c r="G38" s="17">
        <v>205490</v>
      </c>
      <c r="H38" s="17">
        <v>41174</v>
      </c>
      <c r="I38" s="17">
        <v>850297</v>
      </c>
      <c r="J38" s="17">
        <v>2403984</v>
      </c>
      <c r="K38" s="17">
        <v>4520233</v>
      </c>
    </row>
    <row r="39" spans="2:11" x14ac:dyDescent="0.2">
      <c r="B39" s="62">
        <v>2016</v>
      </c>
      <c r="C39" s="17">
        <v>469733</v>
      </c>
      <c r="D39" s="17">
        <v>144090</v>
      </c>
      <c r="E39" s="17">
        <v>214710</v>
      </c>
      <c r="F39" s="17">
        <v>44658</v>
      </c>
      <c r="G39" s="17">
        <v>230353</v>
      </c>
      <c r="H39" s="17">
        <v>41368</v>
      </c>
      <c r="I39" s="17">
        <v>798157</v>
      </c>
      <c r="J39" s="17">
        <v>2673165</v>
      </c>
      <c r="K39" s="17">
        <v>4616234</v>
      </c>
    </row>
    <row r="40" spans="2:11" x14ac:dyDescent="0.2">
      <c r="B40" s="62" t="s">
        <v>268</v>
      </c>
      <c r="C40" s="17">
        <v>477878</v>
      </c>
      <c r="D40" s="17">
        <v>131637</v>
      </c>
      <c r="E40" s="17">
        <v>271225</v>
      </c>
      <c r="F40" s="17">
        <v>72083</v>
      </c>
      <c r="G40" s="17">
        <v>240779</v>
      </c>
      <c r="H40" s="17">
        <v>33280</v>
      </c>
      <c r="I40" s="17">
        <v>584917</v>
      </c>
      <c r="J40" s="17">
        <v>2677970</v>
      </c>
      <c r="K40" s="17">
        <v>4489769</v>
      </c>
    </row>
    <row r="41" spans="2:11" x14ac:dyDescent="0.2">
      <c r="B41" s="62">
        <v>2018</v>
      </c>
      <c r="C41" s="17">
        <v>428298</v>
      </c>
      <c r="D41" s="17">
        <v>139797</v>
      </c>
      <c r="E41" s="17">
        <v>165327</v>
      </c>
      <c r="F41" s="17">
        <v>85247</v>
      </c>
      <c r="G41" s="17">
        <v>301269</v>
      </c>
      <c r="H41" s="17">
        <v>27037</v>
      </c>
      <c r="I41" s="17">
        <v>485938</v>
      </c>
      <c r="J41" s="17">
        <v>2396158</v>
      </c>
      <c r="K41" s="17">
        <v>4029071</v>
      </c>
    </row>
    <row r="42" spans="2:11" x14ac:dyDescent="0.2">
      <c r="B42" s="62">
        <v>2019</v>
      </c>
      <c r="C42" s="17">
        <v>387448</v>
      </c>
      <c r="D42" s="17">
        <v>154941</v>
      </c>
      <c r="E42" s="17">
        <v>216410</v>
      </c>
      <c r="F42" s="17">
        <v>76067</v>
      </c>
      <c r="G42" s="17">
        <v>259572</v>
      </c>
      <c r="H42" s="17">
        <v>31388</v>
      </c>
      <c r="I42" s="17">
        <v>428916</v>
      </c>
      <c r="J42" s="17">
        <v>2156662</v>
      </c>
      <c r="K42" s="17">
        <v>3711404</v>
      </c>
    </row>
    <row r="43" spans="2:11" x14ac:dyDescent="0.2">
      <c r="B43" s="62">
        <v>2020</v>
      </c>
      <c r="C43" s="17">
        <v>467935</v>
      </c>
      <c r="D43" s="17">
        <v>125010</v>
      </c>
      <c r="E43" s="17">
        <v>197814</v>
      </c>
      <c r="F43" s="17">
        <v>57074</v>
      </c>
      <c r="G43" s="17">
        <v>269442</v>
      </c>
      <c r="H43" s="17">
        <v>45144</v>
      </c>
      <c r="I43" s="17">
        <v>494028</v>
      </c>
      <c r="J43" s="17">
        <v>2218707</v>
      </c>
      <c r="K43" s="17">
        <v>3875154</v>
      </c>
    </row>
    <row r="44" spans="2:11" x14ac:dyDescent="0.2">
      <c r="B44" s="62">
        <v>2021</v>
      </c>
      <c r="C44" s="17">
        <v>527691</v>
      </c>
      <c r="D44" s="17">
        <v>140393</v>
      </c>
      <c r="E44" s="17">
        <v>180591</v>
      </c>
      <c r="F44" s="17">
        <v>59913</v>
      </c>
      <c r="G44" s="17">
        <v>161517</v>
      </c>
      <c r="H44" s="17">
        <v>40729</v>
      </c>
      <c r="I44" s="17">
        <v>550583</v>
      </c>
      <c r="J44" s="17">
        <v>2267504</v>
      </c>
      <c r="K44" s="17">
        <v>3928921</v>
      </c>
    </row>
    <row r="45" spans="2:11" x14ac:dyDescent="0.2">
      <c r="B45" s="63">
        <v>2022</v>
      </c>
      <c r="C45" s="19">
        <v>393296</v>
      </c>
      <c r="D45" s="19">
        <v>114863</v>
      </c>
      <c r="E45" s="19">
        <v>238237</v>
      </c>
      <c r="F45" s="19">
        <v>58994</v>
      </c>
      <c r="G45" s="19">
        <v>294356</v>
      </c>
      <c r="H45" s="19">
        <v>32896</v>
      </c>
      <c r="I45" s="19">
        <v>613071</v>
      </c>
      <c r="J45" s="19">
        <v>2221398</v>
      </c>
      <c r="K45" s="19">
        <v>3967111</v>
      </c>
    </row>
    <row r="47" spans="2:11" x14ac:dyDescent="0.2">
      <c r="B47" s="72" t="s">
        <v>270</v>
      </c>
      <c r="C47" s="73"/>
      <c r="D47" s="73"/>
      <c r="E47" s="73"/>
      <c r="F47" s="73"/>
      <c r="G47" s="73"/>
      <c r="H47" s="73"/>
      <c r="I47" s="73"/>
      <c r="J47" s="73"/>
      <c r="K47" s="73"/>
    </row>
    <row r="48" spans="2:11" ht="16.149999999999999" customHeight="1" x14ac:dyDescent="0.2">
      <c r="B48" s="72" t="s">
        <v>271</v>
      </c>
      <c r="C48" s="73"/>
      <c r="D48" s="73"/>
      <c r="E48" s="73"/>
      <c r="F48" s="73"/>
      <c r="G48" s="73"/>
      <c r="H48" s="73"/>
      <c r="I48" s="73"/>
      <c r="J48" s="73"/>
      <c r="K48" s="73"/>
    </row>
    <row r="49" spans="2:11" x14ac:dyDescent="0.2">
      <c r="B49" s="72" t="s">
        <v>272</v>
      </c>
      <c r="C49" s="73"/>
      <c r="D49" s="73"/>
      <c r="E49" s="73"/>
      <c r="F49" s="73"/>
      <c r="G49" s="73"/>
      <c r="H49" s="73"/>
      <c r="I49" s="73"/>
      <c r="J49" s="73"/>
      <c r="K49" s="73"/>
    </row>
  </sheetData>
  <mergeCells count="3">
    <mergeCell ref="B47:K47"/>
    <mergeCell ref="B48:K48"/>
    <mergeCell ref="B49:K49"/>
  </mergeCells>
  <pageMargins left="0.7" right="0.7" top="0.75" bottom="0.75" header="0.3" footer="0.3"/>
  <pageSetup paperSize="9" scale="50" fitToWidth="0" fitToHeight="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AB8"/>
  </sheetPr>
  <dimension ref="B1:H22"/>
  <sheetViews>
    <sheetView showGridLines="0" workbookViewId="0"/>
  </sheetViews>
  <sheetFormatPr baseColWidth="10" defaultRowHeight="12.75" x14ac:dyDescent="0.2"/>
  <cols>
    <col min="1" max="1" width="2.5703125" customWidth="1"/>
    <col min="2" max="2" width="27.7109375" customWidth="1"/>
    <col min="3" max="8" width="10.7109375" customWidth="1"/>
  </cols>
  <sheetData>
    <row r="1" spans="2:8" ht="18" x14ac:dyDescent="0.25">
      <c r="B1" s="31" t="s">
        <v>1325</v>
      </c>
    </row>
    <row r="4" spans="2:8" x14ac:dyDescent="0.2">
      <c r="B4" s="74" t="s">
        <v>328</v>
      </c>
      <c r="C4" s="75" t="s">
        <v>329</v>
      </c>
      <c r="D4" s="75" t="s">
        <v>329</v>
      </c>
      <c r="E4" s="75" t="s">
        <v>330</v>
      </c>
      <c r="F4" s="75" t="s">
        <v>330</v>
      </c>
      <c r="G4" s="75" t="s">
        <v>258</v>
      </c>
      <c r="H4" s="75" t="s">
        <v>258</v>
      </c>
    </row>
    <row r="5" spans="2:8" x14ac:dyDescent="0.2">
      <c r="B5" s="74" t="s">
        <v>328</v>
      </c>
      <c r="C5" s="15">
        <v>2021</v>
      </c>
      <c r="D5" s="15">
        <v>2022</v>
      </c>
      <c r="E5" s="15">
        <v>2021</v>
      </c>
      <c r="F5" s="15">
        <v>2022</v>
      </c>
      <c r="G5" s="15">
        <v>2021</v>
      </c>
      <c r="H5" s="15">
        <v>2022</v>
      </c>
    </row>
    <row r="6" spans="2:8" x14ac:dyDescent="0.2">
      <c r="B6" s="80" t="s">
        <v>69</v>
      </c>
      <c r="C6" s="81"/>
      <c r="D6" s="81"/>
      <c r="E6" s="81"/>
      <c r="F6" s="81"/>
      <c r="G6" s="81"/>
      <c r="H6" s="81"/>
    </row>
    <row r="7" spans="2:8" x14ac:dyDescent="0.2">
      <c r="B7" s="16" t="s">
        <v>331</v>
      </c>
      <c r="C7" s="17">
        <v>407402</v>
      </c>
      <c r="D7" s="17">
        <v>429432</v>
      </c>
      <c r="E7" s="17">
        <v>178662</v>
      </c>
      <c r="F7" s="17">
        <v>182800</v>
      </c>
      <c r="G7" s="17">
        <v>586064</v>
      </c>
      <c r="H7" s="17">
        <v>612232</v>
      </c>
    </row>
    <row r="8" spans="2:8" x14ac:dyDescent="0.2">
      <c r="B8" s="16" t="s">
        <v>332</v>
      </c>
      <c r="C8" s="17">
        <v>1129285</v>
      </c>
      <c r="D8" s="17">
        <v>1089767</v>
      </c>
      <c r="E8" s="17">
        <v>173022</v>
      </c>
      <c r="F8" s="17">
        <v>154829</v>
      </c>
      <c r="G8" s="17">
        <v>1302307</v>
      </c>
      <c r="H8" s="17">
        <v>1244596</v>
      </c>
    </row>
    <row r="9" spans="2:8" x14ac:dyDescent="0.2">
      <c r="B9" s="16" t="s">
        <v>333</v>
      </c>
      <c r="C9" s="17">
        <v>274435</v>
      </c>
      <c r="D9" s="17">
        <v>273718</v>
      </c>
      <c r="E9" s="17">
        <v>104698</v>
      </c>
      <c r="F9" s="17">
        <v>90852</v>
      </c>
      <c r="G9" s="17">
        <v>379133</v>
      </c>
      <c r="H9" s="17">
        <v>364570</v>
      </c>
    </row>
    <row r="10" spans="2:8" x14ac:dyDescent="0.2">
      <c r="B10" s="21" t="s">
        <v>258</v>
      </c>
      <c r="C10" s="26">
        <v>1811122</v>
      </c>
      <c r="D10" s="26">
        <v>1792917</v>
      </c>
      <c r="E10" s="26">
        <v>456382</v>
      </c>
      <c r="F10" s="26">
        <v>428481</v>
      </c>
      <c r="G10" s="26">
        <v>2267504</v>
      </c>
      <c r="H10" s="26">
        <v>2221398</v>
      </c>
    </row>
    <row r="11" spans="2:8" x14ac:dyDescent="0.2">
      <c r="B11" s="80" t="s">
        <v>334</v>
      </c>
      <c r="C11" s="81"/>
      <c r="D11" s="81"/>
      <c r="E11" s="81"/>
      <c r="F11" s="81"/>
      <c r="G11" s="81"/>
      <c r="H11" s="81"/>
    </row>
    <row r="12" spans="2:8" x14ac:dyDescent="0.2">
      <c r="B12" s="16" t="s">
        <v>335</v>
      </c>
      <c r="C12" s="17">
        <v>110002</v>
      </c>
      <c r="D12" s="17">
        <v>140725</v>
      </c>
      <c r="E12" s="17">
        <v>97310</v>
      </c>
      <c r="F12" s="17">
        <v>80750</v>
      </c>
      <c r="G12" s="17">
        <v>207312</v>
      </c>
      <c r="H12" s="17">
        <v>221475</v>
      </c>
    </row>
    <row r="13" spans="2:8" x14ac:dyDescent="0.2">
      <c r="B13" s="16" t="s">
        <v>336</v>
      </c>
      <c r="C13" s="17">
        <v>29907</v>
      </c>
      <c r="D13" s="17">
        <v>34011</v>
      </c>
      <c r="E13" s="17">
        <v>21134</v>
      </c>
      <c r="F13" s="17">
        <v>11098</v>
      </c>
      <c r="G13" s="17">
        <v>51041</v>
      </c>
      <c r="H13" s="17">
        <v>45109</v>
      </c>
    </row>
    <row r="14" spans="2:8" x14ac:dyDescent="0.2">
      <c r="B14" s="16" t="s">
        <v>337</v>
      </c>
      <c r="C14" s="17">
        <v>91784</v>
      </c>
      <c r="D14" s="17">
        <v>109364</v>
      </c>
      <c r="E14" s="17">
        <v>44409</v>
      </c>
      <c r="F14" s="17">
        <v>63989</v>
      </c>
      <c r="G14" s="17">
        <v>136193</v>
      </c>
      <c r="H14" s="17">
        <v>173353</v>
      </c>
    </row>
    <row r="15" spans="2:8" x14ac:dyDescent="0.2">
      <c r="B15" s="16" t="s">
        <v>338</v>
      </c>
      <c r="C15" s="17">
        <v>15432</v>
      </c>
      <c r="D15" s="17">
        <v>19236</v>
      </c>
      <c r="E15" s="17">
        <v>30071</v>
      </c>
      <c r="F15" s="17">
        <v>72097</v>
      </c>
      <c r="G15" s="17">
        <v>45503</v>
      </c>
      <c r="H15" s="17">
        <v>91333</v>
      </c>
    </row>
    <row r="16" spans="2:8" x14ac:dyDescent="0.2">
      <c r="B16" s="16" t="s">
        <v>339</v>
      </c>
      <c r="C16" s="17">
        <v>36120</v>
      </c>
      <c r="D16" s="17">
        <v>19304</v>
      </c>
      <c r="E16" s="17">
        <v>13798</v>
      </c>
      <c r="F16" s="17">
        <v>14160</v>
      </c>
      <c r="G16" s="17">
        <v>49918</v>
      </c>
      <c r="H16" s="17">
        <v>33464</v>
      </c>
    </row>
    <row r="17" spans="2:8" x14ac:dyDescent="0.2">
      <c r="B17" s="16" t="s">
        <v>340</v>
      </c>
      <c r="C17" s="17">
        <v>25634</v>
      </c>
      <c r="D17" s="17">
        <v>5812</v>
      </c>
      <c r="E17" s="17">
        <v>1075</v>
      </c>
      <c r="F17" s="17">
        <v>3219</v>
      </c>
      <c r="G17" s="17">
        <v>26709</v>
      </c>
      <c r="H17" s="17">
        <v>9031</v>
      </c>
    </row>
    <row r="18" spans="2:8" x14ac:dyDescent="0.2">
      <c r="B18" s="16" t="s">
        <v>341</v>
      </c>
      <c r="C18" s="17">
        <v>23839</v>
      </c>
      <c r="D18" s="17">
        <v>25451</v>
      </c>
      <c r="E18" s="17">
        <v>10068</v>
      </c>
      <c r="F18" s="17">
        <v>13855</v>
      </c>
      <c r="G18" s="17">
        <v>33907</v>
      </c>
      <c r="H18" s="17">
        <v>39306</v>
      </c>
    </row>
    <row r="19" spans="2:8" x14ac:dyDescent="0.2">
      <c r="B19" s="23" t="s">
        <v>258</v>
      </c>
      <c r="C19" s="25">
        <v>332718</v>
      </c>
      <c r="D19" s="25">
        <v>353903</v>
      </c>
      <c r="E19" s="25">
        <v>217865</v>
      </c>
      <c r="F19" s="25">
        <v>259168</v>
      </c>
      <c r="G19" s="25">
        <v>550583</v>
      </c>
      <c r="H19" s="25">
        <v>613071</v>
      </c>
    </row>
    <row r="21" spans="2:8" x14ac:dyDescent="0.2">
      <c r="B21" s="72" t="s">
        <v>342</v>
      </c>
      <c r="C21" s="73"/>
      <c r="D21" s="73"/>
      <c r="E21" s="73"/>
      <c r="F21" s="73"/>
      <c r="G21" s="73"/>
      <c r="H21" s="73"/>
    </row>
    <row r="22" spans="2:8" ht="22.35" customHeight="1" x14ac:dyDescent="0.2">
      <c r="B22" s="78" t="s">
        <v>1326</v>
      </c>
      <c r="C22" s="73"/>
      <c r="D22" s="73"/>
      <c r="E22" s="73"/>
      <c r="F22" s="73"/>
      <c r="G22" s="73"/>
      <c r="H22" s="73"/>
    </row>
  </sheetData>
  <mergeCells count="8">
    <mergeCell ref="B11:H11"/>
    <mergeCell ref="B21:H21"/>
    <mergeCell ref="B22:H22"/>
    <mergeCell ref="B4:B5"/>
    <mergeCell ref="C4:D4"/>
    <mergeCell ref="E4:F4"/>
    <mergeCell ref="G4:H4"/>
    <mergeCell ref="B6:H6"/>
  </mergeCells>
  <pageMargins left="0.7" right="0.7" top="0.75" bottom="0.75" header="0.3" footer="0.3"/>
  <pageSetup paperSize="9" scale="50"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32</vt:i4>
      </vt:variant>
    </vt:vector>
  </HeadingPairs>
  <TitlesOfParts>
    <vt:vector size="32"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Karte 1</vt:lpstr>
      <vt:lpstr>Karte 2</vt:lpstr>
      <vt:lpstr>Begriffe</vt:lpstr>
      <vt:lpstr>Methodische Hinweise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rste</dc:creator>
  <cp:lastModifiedBy>Steiner Rudolf  DFRSTAAG</cp:lastModifiedBy>
  <dcterms:created xsi:type="dcterms:W3CDTF">2024-10-02T07:51:32Z</dcterms:created>
  <dcterms:modified xsi:type="dcterms:W3CDTF">2024-11-20T09:57:43Z</dcterms:modified>
</cp:coreProperties>
</file>