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409_Baugesuche_und_Raumplanung\10_Baugesuche\36 Pferdehaltung\Grundlagen\"/>
    </mc:Choice>
  </mc:AlternateContent>
  <bookViews>
    <workbookView xWindow="240" yWindow="60" windowWidth="18780" windowHeight="1240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L31" i="1" l="1"/>
  <c r="J22" i="1" l="1"/>
  <c r="I22" i="1"/>
  <c r="H22" i="1"/>
  <c r="K22" i="1" l="1"/>
  <c r="B84" i="1"/>
  <c r="D109" i="1" l="1"/>
  <c r="D108" i="1"/>
  <c r="H19" i="1"/>
  <c r="K19" i="1" s="1"/>
  <c r="I19" i="1"/>
  <c r="J19" i="1"/>
  <c r="H40" i="1"/>
  <c r="I40" i="1"/>
  <c r="J40" i="1"/>
  <c r="D42" i="1"/>
  <c r="C42" i="1"/>
  <c r="B42" i="1"/>
  <c r="J39" i="1"/>
  <c r="J41" i="1"/>
  <c r="K41" i="1" s="1"/>
  <c r="J38" i="1"/>
  <c r="I39" i="1"/>
  <c r="I41" i="1"/>
  <c r="I38" i="1"/>
  <c r="H39" i="1"/>
  <c r="H41" i="1"/>
  <c r="H38" i="1"/>
  <c r="J8" i="1"/>
  <c r="J9" i="1"/>
  <c r="J10" i="1"/>
  <c r="J11" i="1"/>
  <c r="J12" i="1"/>
  <c r="J13" i="1"/>
  <c r="J14" i="1"/>
  <c r="J15" i="1"/>
  <c r="J16" i="1"/>
  <c r="J17" i="1"/>
  <c r="J18" i="1"/>
  <c r="J20" i="1"/>
  <c r="J21" i="1"/>
  <c r="D24" i="1"/>
  <c r="J25" i="1"/>
  <c r="J26" i="1"/>
  <c r="J27" i="1"/>
  <c r="J7" i="1"/>
  <c r="I8" i="1"/>
  <c r="I9" i="1"/>
  <c r="I10" i="1"/>
  <c r="I11" i="1"/>
  <c r="I12" i="1"/>
  <c r="I13" i="1"/>
  <c r="I14" i="1"/>
  <c r="I15" i="1"/>
  <c r="I16" i="1"/>
  <c r="I17" i="1"/>
  <c r="I18" i="1"/>
  <c r="I20" i="1"/>
  <c r="I21" i="1"/>
  <c r="C24" i="1"/>
  <c r="I25" i="1"/>
  <c r="I26" i="1"/>
  <c r="I27" i="1"/>
  <c r="I7" i="1"/>
  <c r="H8" i="1"/>
  <c r="H9" i="1"/>
  <c r="H10" i="1"/>
  <c r="H11" i="1"/>
  <c r="H12" i="1"/>
  <c r="H13" i="1"/>
  <c r="H14" i="1"/>
  <c r="H15" i="1"/>
  <c r="H16" i="1"/>
  <c r="H17" i="1"/>
  <c r="H18" i="1"/>
  <c r="H20" i="1"/>
  <c r="H21" i="1"/>
  <c r="B24" i="1"/>
  <c r="H25" i="1"/>
  <c r="H26" i="1"/>
  <c r="H27" i="1"/>
  <c r="H7" i="1"/>
  <c r="D49" i="1"/>
  <c r="D50" i="1"/>
  <c r="D51" i="1"/>
  <c r="D52" i="1"/>
  <c r="D53" i="1"/>
  <c r="D54" i="1"/>
  <c r="D55" i="1"/>
  <c r="D56" i="1"/>
  <c r="D57" i="1"/>
  <c r="D59" i="1"/>
  <c r="D60" i="1"/>
  <c r="D62" i="1"/>
  <c r="D63" i="1"/>
  <c r="D67" i="1"/>
  <c r="D68" i="1"/>
  <c r="D69" i="1"/>
  <c r="D70" i="1"/>
  <c r="D71" i="1"/>
  <c r="L68" i="1" s="1"/>
  <c r="D72" i="1"/>
  <c r="D73" i="1"/>
  <c r="D75" i="1"/>
  <c r="D76" i="1"/>
  <c r="D77" i="1"/>
  <c r="D78" i="1"/>
  <c r="D80" i="1"/>
  <c r="D81" i="1"/>
  <c r="D82" i="1"/>
  <c r="D83" i="1"/>
  <c r="D98" i="1"/>
  <c r="D99" i="1"/>
  <c r="D100" i="1"/>
  <c r="D101" i="1"/>
  <c r="D102" i="1"/>
  <c r="D103" i="1"/>
  <c r="D104" i="1"/>
  <c r="D105" i="1"/>
  <c r="D107" i="1"/>
  <c r="D110" i="1"/>
  <c r="D85" i="1"/>
  <c r="D86" i="1"/>
  <c r="D87" i="1"/>
  <c r="D88" i="1"/>
  <c r="D89" i="1"/>
  <c r="D90" i="1"/>
  <c r="D92" i="1"/>
  <c r="D93" i="1"/>
  <c r="D94" i="1"/>
  <c r="D95" i="1"/>
  <c r="D96" i="1"/>
  <c r="D65" i="1"/>
  <c r="B97" i="1"/>
  <c r="B66" i="1"/>
  <c r="B79" i="1"/>
  <c r="B91" i="1"/>
  <c r="B106" i="1"/>
  <c r="B47" i="1"/>
  <c r="L74" i="1" l="1"/>
  <c r="K13" i="1"/>
  <c r="K40" i="1"/>
  <c r="K21" i="1"/>
  <c r="K27" i="1"/>
  <c r="K11" i="1"/>
  <c r="K18" i="1"/>
  <c r="K15" i="1"/>
  <c r="K17" i="1"/>
  <c r="L48" i="1"/>
  <c r="K10" i="1"/>
  <c r="K12" i="1"/>
  <c r="L84" i="1"/>
  <c r="K16" i="1"/>
  <c r="K9" i="1"/>
  <c r="K20" i="1"/>
  <c r="L91" i="1"/>
  <c r="L52" i="1" s="1"/>
  <c r="K26" i="1"/>
  <c r="K8" i="1"/>
  <c r="K25" i="1"/>
  <c r="L97" i="1"/>
  <c r="L79" i="1"/>
  <c r="K14" i="1"/>
  <c r="K39" i="1"/>
  <c r="D111" i="1"/>
  <c r="L67" i="1"/>
  <c r="K38" i="1"/>
  <c r="K7" i="1"/>
  <c r="L66" i="1"/>
  <c r="K30" i="1" l="1"/>
  <c r="L50" i="1"/>
  <c r="L30" i="1"/>
  <c r="K32" i="1"/>
  <c r="K31" i="1" s="1"/>
  <c r="K42" i="1"/>
  <c r="L42" i="1" s="1"/>
  <c r="L32" i="1" l="1"/>
</calcChain>
</file>

<file path=xl/sharedStrings.xml><?xml version="1.0" encoding="utf-8"?>
<sst xmlns="http://schemas.openxmlformats.org/spreadsheetml/2006/main" count="163" uniqueCount="141">
  <si>
    <t>TS-Bedarf</t>
  </si>
  <si>
    <t>(dt je Tier)</t>
  </si>
  <si>
    <t>Tiere der Rindergattung</t>
  </si>
  <si>
    <t>Rindvieh - Zucht und Nutzung</t>
  </si>
  <si>
    <t xml:space="preserve"> </t>
  </si>
  <si>
    <t>Rinder über 2-jährig</t>
  </si>
  <si>
    <t>Rinder 1- bis 2-jährig</t>
  </si>
  <si>
    <t>Stiere über 2-jährig</t>
  </si>
  <si>
    <t>Stiere 1- bis 2-jährig</t>
  </si>
  <si>
    <t>Jungvieh zur Zucht, 4 bis 12 Monate alt, w.</t>
  </si>
  <si>
    <t>Jungvieh zur Zucht, 4 bis 12 Monate alt, m.</t>
  </si>
  <si>
    <t>Aufzuchtkälber unter 4 Monate alt, weiblich</t>
  </si>
  <si>
    <t>Aufzuchtkälber unter 4 Monate alt, männlich</t>
  </si>
  <si>
    <t>Rindvieh - Mutter und Ammenkuhhaltung</t>
  </si>
  <si>
    <t>Mutter- und Ammenkuhhaltung (ohne Kälber)</t>
  </si>
  <si>
    <t>Kälber von Mutter- und Ammenkühen, unter 1-j.</t>
  </si>
  <si>
    <t>Rindvieh - Grossviehmast</t>
  </si>
  <si>
    <t>Rinder, Stiere, Ochsen z. Grossviehmast &gt; 4 Mt.</t>
  </si>
  <si>
    <t>Kälber zur Grossviehmast unter 4 Monate alt</t>
  </si>
  <si>
    <t>Rindvieh - Kälbermast</t>
  </si>
  <si>
    <t>Mastkälber</t>
  </si>
  <si>
    <t>Pferde</t>
  </si>
  <si>
    <t>Säugende und trächtige Stuten</t>
  </si>
  <si>
    <t>Fohlen bei Fuss</t>
  </si>
  <si>
    <t>Andere Pferde über 3-jährig</t>
  </si>
  <si>
    <t>Andere Fohlen unter 3-jährig</t>
  </si>
  <si>
    <t>Maultiere und Maulesel jeden Alters</t>
  </si>
  <si>
    <t>Ponys und Kleinpferde jeden Alters</t>
  </si>
  <si>
    <t>Esel jeden Alters</t>
  </si>
  <si>
    <t>Schafe</t>
  </si>
  <si>
    <t>Schafe gemolken</t>
  </si>
  <si>
    <t>Andere weibliche Schafe über 1-jährig</t>
  </si>
  <si>
    <t>Widder über 1-jährig</t>
  </si>
  <si>
    <t>Jungschafe unter 1-jährig (w. u. m.)</t>
  </si>
  <si>
    <t>Ziegen</t>
  </si>
  <si>
    <t>Ziegen gemolken</t>
  </si>
  <si>
    <t>Andere weibliche Ziegen über 1-jährig</t>
  </si>
  <si>
    <t>Ziegenböcke über 1-jährig</t>
  </si>
  <si>
    <t>Jungziegen unter 1-jährig (w. u. m.)</t>
  </si>
  <si>
    <t>Schweine</t>
  </si>
  <si>
    <t>Säugende Zuchtsauen</t>
  </si>
  <si>
    <t>Nicht säugende Zuchtsauen über 6 Monate alt</t>
  </si>
  <si>
    <t>Zuchteber</t>
  </si>
  <si>
    <t>Abgesetzte Ferkel</t>
  </si>
  <si>
    <t>Saugferkel</t>
  </si>
  <si>
    <t>Mastschweine und Remonten bis 6 Monate alt</t>
  </si>
  <si>
    <t>Nutzgeflügel</t>
  </si>
  <si>
    <t>Legehennen</t>
  </si>
  <si>
    <t>Zuchthennen und -hähne (Lege- und Mastlinien)</t>
  </si>
  <si>
    <t>Junghennen  u. Kücken (o. Mastpoulets)</t>
  </si>
  <si>
    <t>Mastpoulets jeden Alters</t>
  </si>
  <si>
    <t>Truten jeden Alters</t>
  </si>
  <si>
    <t>Andere Rauhfutter verzehrende Nutztiere</t>
  </si>
  <si>
    <t>Bisons über 3-jährig</t>
  </si>
  <si>
    <t>Bisons unter 3-jährig</t>
  </si>
  <si>
    <t>Damhirsche jeden Alters</t>
  </si>
  <si>
    <t>Rothirsche jeden Alters</t>
  </si>
  <si>
    <t>Lamas über 2-jährig</t>
  </si>
  <si>
    <t>Lamas unter 2-jährig</t>
  </si>
  <si>
    <t>Alpakas über 2-jährig</t>
  </si>
  <si>
    <t>Alpakas unter 2-jährig</t>
  </si>
  <si>
    <t>Andere Tiere</t>
  </si>
  <si>
    <t>Zwergziegen</t>
  </si>
  <si>
    <t>total</t>
  </si>
  <si>
    <t>Tierhaltung</t>
  </si>
  <si>
    <t>dt total</t>
  </si>
  <si>
    <t>Tiere</t>
  </si>
  <si>
    <t>Anzahl</t>
  </si>
  <si>
    <t>Kunstwiese</t>
  </si>
  <si>
    <t>Silomais</t>
  </si>
  <si>
    <t>Körnermais</t>
  </si>
  <si>
    <t>Eiweisserbsen</t>
  </si>
  <si>
    <t>Zone</t>
  </si>
  <si>
    <t>Tal (31)</t>
  </si>
  <si>
    <t>VHZ (41)</t>
  </si>
  <si>
    <t>BZI (51)</t>
  </si>
  <si>
    <t>Naturwiese wenig intensiv</t>
  </si>
  <si>
    <t>extensive Wiese und Weide</t>
  </si>
  <si>
    <t>Naturwiese und Weide</t>
  </si>
  <si>
    <t>Futterproduktion für Raufutterverzehrer (Rindvieh, Pferde, Schafe usw.)</t>
  </si>
  <si>
    <t>Futterproduktion für Nichtraufutterverzehrer (Schweine, Geflügel)</t>
  </si>
  <si>
    <t>dt</t>
  </si>
  <si>
    <t xml:space="preserve">Übrige Flächen </t>
  </si>
  <si>
    <t>Total LN</t>
  </si>
  <si>
    <t>Offene Ackerfläche</t>
  </si>
  <si>
    <t>Grünfläche</t>
  </si>
  <si>
    <t>Übrige Flächen</t>
  </si>
  <si>
    <t>Total TS-Produktion</t>
  </si>
  <si>
    <t>Produktion in % zu Bedarf</t>
  </si>
  <si>
    <t>Rindvieh ohne Mastkälber</t>
  </si>
  <si>
    <t>maximal 2 Mastplätze pro Kuhplatz gelten als bodenabhängig</t>
  </si>
  <si>
    <t>Geflügel</t>
  </si>
  <si>
    <t>Übrige Tiere</t>
  </si>
  <si>
    <t>Raufutterverzehrer total</t>
  </si>
  <si>
    <t>TS-Bedarf dt</t>
  </si>
  <si>
    <t>Schweine, Geflügel</t>
  </si>
  <si>
    <t>Jahr</t>
  </si>
  <si>
    <t>TS-Ertrag dt je ha</t>
  </si>
  <si>
    <t>TS-Ertrag dt</t>
  </si>
  <si>
    <t>Bodenabhängige Tierhaltung - Futterproduktion gemäss der Betriebsdatenerhebung</t>
  </si>
  <si>
    <t>Betrieb, Adresse</t>
  </si>
  <si>
    <t>Fläche in Aren</t>
  </si>
  <si>
    <t>Datum / Ersteller</t>
  </si>
  <si>
    <t>inkl. Futter für die Ausmast der Jungtiere</t>
  </si>
  <si>
    <t>0.4 DGVE</t>
  </si>
  <si>
    <t>0.8 DGVE (analog Mutterkühe)</t>
  </si>
  <si>
    <t>GRUDAF</t>
  </si>
  <si>
    <t>agridea</t>
  </si>
  <si>
    <t>eigene Schätzung</t>
  </si>
  <si>
    <t>Tierhaltung im Rahmen der inneren Aufstockung - Futterproduktion standardisiert</t>
  </si>
  <si>
    <t>Wintergerste extenso</t>
  </si>
  <si>
    <t>Wintertriticale extenso</t>
  </si>
  <si>
    <t>* Wintergerste</t>
  </si>
  <si>
    <t>* Wintertriticale</t>
  </si>
  <si>
    <t>* Sommergerste</t>
  </si>
  <si>
    <t>* Futterweizen</t>
  </si>
  <si>
    <t>* Sommertriticale, Winter- und Sommerhafer</t>
  </si>
  <si>
    <t>** falls bekannt</t>
  </si>
  <si>
    <t>** Frühlingsschnitt eine Nutzung</t>
  </si>
  <si>
    <t>** Äugsteln eine Nutzung</t>
  </si>
  <si>
    <t>** Zwischenfutter zwei Nutzungen</t>
  </si>
  <si>
    <t>* BIO Getreideerträge generell - 35 %</t>
  </si>
  <si>
    <t>Schutz aufheben</t>
  </si>
  <si>
    <t>Kennwort:</t>
  </si>
  <si>
    <t>Kennwort</t>
  </si>
  <si>
    <t>Dauerkulturen</t>
  </si>
  <si>
    <t>Milchleistung / TS</t>
  </si>
  <si>
    <t>6'000 kg / 62.10 dt TS</t>
  </si>
  <si>
    <t>Futterweizen extenso</t>
  </si>
  <si>
    <t>Kaninchen inkl. Ausmast (nur Anzahl Zibben)</t>
  </si>
  <si>
    <t>Zibben (ohne Ausmast)</t>
  </si>
  <si>
    <t>Kaninchen (nur Ausmast)</t>
  </si>
  <si>
    <t>5'000 kg / 55 dt TS</t>
  </si>
  <si>
    <t>TS-Bilanzmethode (Landwirtschaft Aargau)</t>
  </si>
  <si>
    <t>Milchkühe (7'000 kg Milch)</t>
  </si>
  <si>
    <t>Pferde und Equiden</t>
  </si>
  <si>
    <t>Deckung min 70% des Futterbedarfs der Pferde</t>
  </si>
  <si>
    <t>Übrige Equiden</t>
  </si>
  <si>
    <t>TS-Bedarf total (ohne Pferde)</t>
  </si>
  <si>
    <t>Soja</t>
  </si>
  <si>
    <t>Futterproduktion für Raufutterverzehrer bei Betrieben mit Schweine- und Geflügelhaltung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</si>
</sst>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,##0.0"/>
  </numFmts>
  <fonts count="13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</font>
    <font>
      <b/>
      <sz val="10"/>
      <name val="Arial"/>
      <family val="2"/>
    </font>
    <font>
      <i/>
      <sz val="9"/>
      <name val="Arial"/>
      <family val="2"/>
    </font>
    <font>
      <b/>
      <u/>
      <sz val="14"/>
      <name val="Arial"/>
      <family val="2"/>
    </font>
    <font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2" xfId="0" applyFont="1" applyBorder="1" applyAlignment="1"/>
    <xf numFmtId="0" fontId="2" fillId="0" borderId="4" xfId="0" applyFont="1" applyBorder="1"/>
    <xf numFmtId="0" fontId="4" fillId="0" borderId="1" xfId="0" applyFont="1" applyBorder="1"/>
    <xf numFmtId="0" fontId="5" fillId="0" borderId="2" xfId="0" applyFont="1" applyBorder="1"/>
    <xf numFmtId="0" fontId="5" fillId="0" borderId="4" xfId="0" applyFont="1" applyBorder="1"/>
    <xf numFmtId="0" fontId="7" fillId="0" borderId="0" xfId="0" applyFont="1"/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"/>
    </xf>
    <xf numFmtId="4" fontId="3" fillId="0" borderId="3" xfId="0" applyNumberFormat="1" applyFont="1" applyFill="1" applyBorder="1"/>
    <xf numFmtId="4" fontId="3" fillId="0" borderId="3" xfId="1" applyNumberFormat="1" applyFont="1" applyFill="1" applyBorder="1" applyAlignment="1">
      <alignment horizontal="right"/>
    </xf>
    <xf numFmtId="4" fontId="3" fillId="0" borderId="3" xfId="1" applyNumberFormat="1" applyFont="1" applyFill="1" applyBorder="1"/>
    <xf numFmtId="4" fontId="3" fillId="0" borderId="7" xfId="1" applyNumberFormat="1" applyFont="1" applyFill="1" applyBorder="1" applyAlignment="1">
      <alignment horizontal="right"/>
    </xf>
    <xf numFmtId="4" fontId="3" fillId="0" borderId="8" xfId="0" applyNumberFormat="1" applyFont="1" applyFill="1" applyBorder="1"/>
    <xf numFmtId="4" fontId="3" fillId="0" borderId="7" xfId="0" applyNumberFormat="1" applyFont="1" applyFill="1" applyBorder="1"/>
    <xf numFmtId="164" fontId="4" fillId="0" borderId="8" xfId="1" applyNumberFormat="1" applyFont="1" applyFill="1" applyBorder="1" applyAlignment="1">
      <alignment horizontal="right"/>
    </xf>
    <xf numFmtId="4" fontId="4" fillId="0" borderId="3" xfId="1" applyNumberFormat="1" applyFont="1" applyFill="1" applyBorder="1" applyAlignment="1">
      <alignment horizontal="right"/>
    </xf>
    <xf numFmtId="4" fontId="4" fillId="0" borderId="3" xfId="0" applyNumberFormat="1" applyFont="1" applyFill="1" applyBorder="1"/>
    <xf numFmtId="4" fontId="4" fillId="0" borderId="7" xfId="0" applyNumberFormat="1" applyFont="1" applyFill="1" applyBorder="1"/>
    <xf numFmtId="4" fontId="4" fillId="0" borderId="7" xfId="1" applyNumberFormat="1" applyFont="1" applyFill="1" applyBorder="1" applyAlignment="1">
      <alignment horizontal="right"/>
    </xf>
    <xf numFmtId="164" fontId="3" fillId="0" borderId="8" xfId="1" applyNumberFormat="1" applyFont="1" applyFill="1" applyBorder="1" applyAlignment="1">
      <alignment horizontal="right"/>
    </xf>
    <xf numFmtId="164" fontId="3" fillId="0" borderId="8" xfId="0" applyNumberFormat="1" applyFont="1" applyFill="1" applyBorder="1"/>
    <xf numFmtId="0" fontId="3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1" xfId="0" applyFont="1" applyFill="1" applyBorder="1"/>
    <xf numFmtId="2" fontId="2" fillId="2" borderId="13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3" borderId="2" xfId="0" applyFont="1" applyFill="1" applyBorder="1"/>
    <xf numFmtId="2" fontId="2" fillId="3" borderId="14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0" fontId="2" fillId="4" borderId="2" xfId="0" applyFont="1" applyFill="1" applyBorder="1"/>
    <xf numFmtId="2" fontId="2" fillId="4" borderId="14" xfId="0" applyNumberFormat="1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0" fontId="2" fillId="0" borderId="2" xfId="0" applyFont="1" applyFill="1" applyBorder="1"/>
    <xf numFmtId="2" fontId="2" fillId="0" borderId="14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3" fillId="0" borderId="2" xfId="0" applyFont="1" applyFill="1" applyBorder="1"/>
    <xf numFmtId="2" fontId="2" fillId="5" borderId="14" xfId="0" applyNumberFormat="1" applyFont="1" applyFill="1" applyBorder="1" applyAlignment="1">
      <alignment horizontal="center"/>
    </xf>
    <xf numFmtId="2" fontId="2" fillId="5" borderId="13" xfId="0" applyNumberFormat="1" applyFont="1" applyFill="1" applyBorder="1" applyAlignment="1">
      <alignment horizontal="center"/>
    </xf>
    <xf numFmtId="2" fontId="2" fillId="5" borderId="15" xfId="0" applyNumberFormat="1" applyFont="1" applyFill="1" applyBorder="1" applyAlignment="1">
      <alignment horizontal="center"/>
    </xf>
    <xf numFmtId="2" fontId="2" fillId="5" borderId="16" xfId="0" applyNumberFormat="1" applyFont="1" applyFill="1" applyBorder="1" applyAlignment="1">
      <alignment horizontal="center"/>
    </xf>
    <xf numFmtId="2" fontId="2" fillId="5" borderId="17" xfId="0" applyNumberFormat="1" applyFont="1" applyFill="1" applyBorder="1" applyAlignment="1">
      <alignment horizontal="center"/>
    </xf>
    <xf numFmtId="2" fontId="2" fillId="5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2" fillId="4" borderId="0" xfId="0" applyFont="1" applyFill="1" applyBorder="1"/>
    <xf numFmtId="2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2" fillId="2" borderId="0" xfId="0" applyFont="1" applyFill="1" applyBorder="1"/>
    <xf numFmtId="2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6" xfId="0" applyFont="1" applyFill="1" applyBorder="1"/>
    <xf numFmtId="2" fontId="3" fillId="0" borderId="24" xfId="0" applyNumberFormat="1" applyFont="1" applyFill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2" borderId="0" xfId="0" applyFont="1" applyFill="1" applyAlignment="1">
      <alignment horizontal="right"/>
    </xf>
    <xf numFmtId="2" fontId="3" fillId="2" borderId="25" xfId="0" applyNumberFormat="1" applyFont="1" applyFill="1" applyBorder="1" applyAlignment="1">
      <alignment horizontal="right"/>
    </xf>
    <xf numFmtId="0" fontId="2" fillId="4" borderId="0" xfId="0" applyFont="1" applyFill="1" applyAlignment="1">
      <alignment horizontal="right"/>
    </xf>
    <xf numFmtId="2" fontId="3" fillId="4" borderId="25" xfId="0" applyNumberFormat="1" applyFont="1" applyFill="1" applyBorder="1"/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6" borderId="0" xfId="0" applyFont="1" applyFill="1"/>
    <xf numFmtId="2" fontId="2" fillId="0" borderId="7" xfId="0" applyNumberFormat="1" applyFont="1" applyFill="1" applyBorder="1" applyAlignment="1">
      <alignment horizontal="center"/>
    </xf>
    <xf numFmtId="2" fontId="3" fillId="2" borderId="25" xfId="0" applyNumberFormat="1" applyFont="1" applyFill="1" applyBorder="1"/>
    <xf numFmtId="2" fontId="3" fillId="0" borderId="26" xfId="0" applyNumberFormat="1" applyFont="1" applyBorder="1" applyAlignment="1">
      <alignment horizontal="center"/>
    </xf>
    <xf numFmtId="0" fontId="7" fillId="0" borderId="0" xfId="0" applyFont="1" applyFill="1" applyBorder="1"/>
    <xf numFmtId="1" fontId="2" fillId="0" borderId="2" xfId="1" applyNumberFormat="1" applyFont="1" applyBorder="1" applyAlignment="1" applyProtection="1">
      <alignment horizontal="center"/>
      <protection locked="0"/>
    </xf>
    <xf numFmtId="1" fontId="2" fillId="0" borderId="2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wrapText="1"/>
    </xf>
    <xf numFmtId="0" fontId="2" fillId="0" borderId="27" xfId="0" applyFont="1" applyBorder="1"/>
    <xf numFmtId="0" fontId="2" fillId="7" borderId="28" xfId="0" applyFont="1" applyFill="1" applyBorder="1"/>
    <xf numFmtId="0" fontId="2" fillId="7" borderId="29" xfId="0" applyFont="1" applyFill="1" applyBorder="1"/>
    <xf numFmtId="2" fontId="2" fillId="7" borderId="30" xfId="0" applyNumberFormat="1" applyFont="1" applyFill="1" applyBorder="1" applyAlignment="1">
      <alignment horizontal="center"/>
    </xf>
    <xf numFmtId="2" fontId="2" fillId="7" borderId="31" xfId="0" applyNumberFormat="1" applyFont="1" applyFill="1" applyBorder="1" applyAlignment="1">
      <alignment horizontal="center"/>
    </xf>
    <xf numFmtId="2" fontId="2" fillId="7" borderId="15" xfId="0" applyNumberFormat="1" applyFont="1" applyFill="1" applyBorder="1" applyAlignment="1">
      <alignment horizontal="center"/>
    </xf>
    <xf numFmtId="1" fontId="2" fillId="8" borderId="2" xfId="1" applyNumberFormat="1" applyFont="1" applyFill="1" applyBorder="1" applyAlignment="1" applyProtection="1">
      <alignment horizontal="center"/>
      <protection locked="0"/>
    </xf>
    <xf numFmtId="1" fontId="2" fillId="8" borderId="32" xfId="0" applyNumberFormat="1" applyFont="1" applyFill="1" applyBorder="1" applyAlignment="1" applyProtection="1">
      <alignment horizontal="center"/>
      <protection locked="0"/>
    </xf>
    <xf numFmtId="1" fontId="2" fillId="8" borderId="33" xfId="0" applyNumberFormat="1" applyFont="1" applyFill="1" applyBorder="1" applyAlignment="1" applyProtection="1">
      <alignment horizontal="center"/>
      <protection locked="0"/>
    </xf>
    <xf numFmtId="1" fontId="2" fillId="8" borderId="14" xfId="0" applyNumberFormat="1" applyFont="1" applyFill="1" applyBorder="1" applyAlignment="1" applyProtection="1">
      <alignment horizontal="center"/>
      <protection locked="0"/>
    </xf>
    <xf numFmtId="1" fontId="2" fillId="8" borderId="34" xfId="0" applyNumberFormat="1" applyFont="1" applyFill="1" applyBorder="1" applyAlignment="1" applyProtection="1">
      <alignment horizontal="center"/>
      <protection locked="0"/>
    </xf>
    <xf numFmtId="1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34" xfId="0" applyNumberFormat="1" applyFont="1" applyFill="1" applyBorder="1" applyAlignment="1" applyProtection="1">
      <alignment horizontal="center"/>
      <protection locked="0"/>
    </xf>
    <xf numFmtId="1" fontId="2" fillId="8" borderId="16" xfId="0" applyNumberFormat="1" applyFont="1" applyFill="1" applyBorder="1" applyAlignment="1" applyProtection="1">
      <alignment horizontal="center"/>
      <protection locked="0"/>
    </xf>
    <xf numFmtId="1" fontId="2" fillId="8" borderId="35" xfId="0" applyNumberFormat="1" applyFont="1" applyFill="1" applyBorder="1" applyAlignment="1" applyProtection="1">
      <alignment horizontal="center"/>
      <protection locked="0"/>
    </xf>
    <xf numFmtId="1" fontId="2" fillId="8" borderId="30" xfId="0" applyNumberFormat="1" applyFont="1" applyFill="1" applyBorder="1" applyAlignment="1" applyProtection="1">
      <alignment horizontal="center"/>
      <protection locked="0"/>
    </xf>
    <xf numFmtId="1" fontId="2" fillId="8" borderId="36" xfId="0" applyNumberFormat="1" applyFont="1" applyFill="1" applyBorder="1" applyAlignment="1" applyProtection="1">
      <alignment horizontal="center"/>
      <protection locked="0"/>
    </xf>
    <xf numFmtId="1" fontId="2" fillId="8" borderId="37" xfId="0" applyNumberFormat="1" applyFont="1" applyFill="1" applyBorder="1" applyAlignment="1" applyProtection="1">
      <alignment horizontal="center"/>
      <protection locked="0"/>
    </xf>
    <xf numFmtId="1" fontId="3" fillId="0" borderId="16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1" fontId="2" fillId="8" borderId="4" xfId="1" applyNumberFormat="1" applyFont="1" applyFill="1" applyBorder="1" applyAlignment="1" applyProtection="1">
      <alignment horizontal="center"/>
      <protection locked="0"/>
    </xf>
    <xf numFmtId="1" fontId="5" fillId="8" borderId="2" xfId="1" applyNumberFormat="1" applyFont="1" applyFill="1" applyBorder="1" applyAlignment="1" applyProtection="1">
      <alignment horizontal="center"/>
      <protection locked="0"/>
    </xf>
    <xf numFmtId="1" fontId="5" fillId="8" borderId="4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/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7" borderId="41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42" xfId="0" applyFont="1" applyFill="1" applyBorder="1" applyAlignment="1">
      <alignment horizontal="center"/>
    </xf>
    <xf numFmtId="0" fontId="2" fillId="0" borderId="43" xfId="0" applyFont="1" applyFill="1" applyBorder="1" applyAlignment="1"/>
    <xf numFmtId="0" fontId="2" fillId="0" borderId="27" xfId="0" applyFont="1" applyFill="1" applyBorder="1" applyAlignment="1"/>
    <xf numFmtId="0" fontId="2" fillId="0" borderId="44" xfId="0" applyFont="1" applyFill="1" applyBorder="1" applyAlignment="1"/>
    <xf numFmtId="0" fontId="3" fillId="2" borderId="4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42" xfId="0" applyFont="1" applyFill="1" applyBorder="1" applyAlignment="1">
      <alignment horizontal="center"/>
    </xf>
    <xf numFmtId="0" fontId="3" fillId="5" borderId="43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5" borderId="44" xfId="0" applyFont="1" applyFill="1" applyBorder="1" applyAlignment="1">
      <alignment horizontal="center"/>
    </xf>
    <xf numFmtId="0" fontId="2" fillId="5" borderId="2" xfId="0" applyFont="1" applyFill="1" applyBorder="1"/>
    <xf numFmtId="0" fontId="2" fillId="5" borderId="4" xfId="0" applyFont="1" applyFill="1" applyBorder="1"/>
    <xf numFmtId="0" fontId="2" fillId="8" borderId="26" xfId="0" applyFont="1" applyFill="1" applyBorder="1" applyProtection="1">
      <protection locked="0"/>
    </xf>
    <xf numFmtId="0" fontId="8" fillId="0" borderId="0" xfId="0" applyFont="1" applyFill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45" xfId="0" applyFont="1" applyFill="1" applyBorder="1"/>
    <xf numFmtId="2" fontId="2" fillId="7" borderId="46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/>
    </xf>
    <xf numFmtId="2" fontId="2" fillId="7" borderId="14" xfId="0" applyNumberFormat="1" applyFont="1" applyFill="1" applyBorder="1" applyAlignment="1">
      <alignment horizontal="center"/>
    </xf>
    <xf numFmtId="2" fontId="2" fillId="7" borderId="47" xfId="0" applyNumberFormat="1" applyFont="1" applyFill="1" applyBorder="1" applyAlignment="1">
      <alignment horizontal="center"/>
    </xf>
    <xf numFmtId="2" fontId="2" fillId="7" borderId="48" xfId="0" applyNumberFormat="1" applyFont="1" applyFill="1" applyBorder="1" applyAlignment="1">
      <alignment horizontal="center"/>
    </xf>
    <xf numFmtId="2" fontId="2" fillId="0" borderId="0" xfId="0" applyNumberFormat="1" applyFont="1"/>
    <xf numFmtId="1" fontId="4" fillId="0" borderId="1" xfId="1" applyNumberFormat="1" applyFont="1" applyFill="1" applyBorder="1" applyAlignment="1" applyProtection="1">
      <alignment horizontal="center"/>
    </xf>
    <xf numFmtId="1" fontId="3" fillId="0" borderId="2" xfId="1" applyNumberFormat="1" applyFont="1" applyBorder="1" applyAlignment="1" applyProtection="1">
      <alignment horizontal="center"/>
    </xf>
    <xf numFmtId="1" fontId="3" fillId="0" borderId="1" xfId="1" applyNumberFormat="1" applyFont="1" applyFill="1" applyBorder="1" applyAlignment="1" applyProtection="1">
      <alignment horizontal="center"/>
    </xf>
    <xf numFmtId="1" fontId="3" fillId="0" borderId="2" xfId="1" applyNumberFormat="1" applyFont="1" applyFill="1" applyBorder="1" applyAlignment="1" applyProtection="1">
      <alignment horizontal="center"/>
    </xf>
    <xf numFmtId="0" fontId="3" fillId="0" borderId="26" xfId="0" applyFont="1" applyFill="1" applyBorder="1" applyAlignment="1">
      <alignment horizontal="left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right"/>
    </xf>
    <xf numFmtId="0" fontId="2" fillId="0" borderId="58" xfId="0" applyFont="1" applyBorder="1" applyAlignment="1">
      <alignment horizontal="right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Fill="1" applyBorder="1" applyAlignment="1">
      <alignment horizontal="right"/>
    </xf>
    <xf numFmtId="0" fontId="2" fillId="0" borderId="71" xfId="0" applyFont="1" applyFill="1" applyBorder="1" applyAlignment="1">
      <alignment horizontal="right"/>
    </xf>
    <xf numFmtId="3" fontId="3" fillId="0" borderId="32" xfId="1" applyNumberFormat="1" applyFont="1" applyBorder="1" applyAlignment="1">
      <alignment horizontal="center"/>
    </xf>
    <xf numFmtId="3" fontId="3" fillId="0" borderId="72" xfId="1" applyNumberFormat="1" applyFont="1" applyBorder="1" applyAlignment="1">
      <alignment horizontal="center"/>
    </xf>
    <xf numFmtId="0" fontId="2" fillId="8" borderId="1" xfId="0" applyFont="1" applyFill="1" applyBorder="1" applyAlignment="1" applyProtection="1">
      <alignment horizontal="center" wrapText="1"/>
      <protection locked="0"/>
    </xf>
    <xf numFmtId="0" fontId="2" fillId="8" borderId="45" xfId="0" applyFont="1" applyFill="1" applyBorder="1" applyAlignment="1" applyProtection="1">
      <alignment horizontal="center" wrapText="1"/>
      <protection locked="0"/>
    </xf>
    <xf numFmtId="0" fontId="2" fillId="8" borderId="73" xfId="0" applyFont="1" applyFill="1" applyBorder="1" applyAlignment="1" applyProtection="1">
      <alignment horizontal="center" wrapText="1"/>
      <protection locked="0"/>
    </xf>
    <xf numFmtId="0" fontId="2" fillId="8" borderId="74" xfId="0" applyFont="1" applyFill="1" applyBorder="1" applyAlignment="1" applyProtection="1">
      <alignment horizontal="center" wrapText="1"/>
      <protection locked="0"/>
    </xf>
    <xf numFmtId="0" fontId="2" fillId="8" borderId="75" xfId="0" applyFont="1" applyFill="1" applyBorder="1" applyAlignment="1" applyProtection="1">
      <alignment horizontal="center" wrapText="1"/>
      <protection locked="0"/>
    </xf>
    <xf numFmtId="0" fontId="2" fillId="8" borderId="76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right"/>
    </xf>
    <xf numFmtId="0" fontId="2" fillId="0" borderId="77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8" borderId="58" xfId="0" applyFont="1" applyFill="1" applyBorder="1" applyAlignment="1" applyProtection="1">
      <alignment horizontal="center"/>
      <protection locked="0"/>
    </xf>
    <xf numFmtId="0" fontId="2" fillId="8" borderId="78" xfId="0" applyFont="1" applyFill="1" applyBorder="1" applyAlignment="1" applyProtection="1">
      <alignment horizontal="center"/>
      <protection locked="0"/>
    </xf>
    <xf numFmtId="0" fontId="2" fillId="8" borderId="79" xfId="0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49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2" fillId="9" borderId="0" xfId="0" applyFont="1" applyFill="1" applyBorder="1"/>
    <xf numFmtId="2" fontId="2" fillId="9" borderId="0" xfId="0" applyNumberFormat="1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0" xfId="0" applyFont="1" applyFill="1"/>
    <xf numFmtId="0" fontId="2" fillId="9" borderId="0" xfId="0" applyFont="1" applyFill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tabSelected="1" workbookViewId="0">
      <selection activeCell="G18" sqref="G18"/>
    </sheetView>
  </sheetViews>
  <sheetFormatPr baseColWidth="10" defaultColWidth="11.3984375" defaultRowHeight="11.65" x14ac:dyDescent="0.35"/>
  <cols>
    <col min="1" max="1" width="39" style="1" customWidth="1"/>
    <col min="2" max="4" width="8.73046875" style="1" customWidth="1"/>
    <col min="5" max="7" width="5.73046875" style="1" customWidth="1"/>
    <col min="8" max="10" width="7.73046875" style="1" customWidth="1"/>
    <col min="11" max="11" width="10.73046875" style="1" customWidth="1"/>
    <col min="12" max="12" width="15.59765625" style="1" customWidth="1"/>
    <col min="13" max="16384" width="11.3984375" style="1"/>
  </cols>
  <sheetData>
    <row r="1" spans="1:12" ht="17.649999999999999" x14ac:dyDescent="0.5">
      <c r="A1" s="123" t="s">
        <v>133</v>
      </c>
      <c r="B1" s="61"/>
      <c r="C1" s="61"/>
      <c r="D1" s="61"/>
      <c r="E1" s="61"/>
      <c r="H1" s="200" t="s">
        <v>100</v>
      </c>
      <c r="I1" s="201"/>
      <c r="J1" s="194"/>
      <c r="K1" s="195"/>
      <c r="L1" s="196"/>
    </row>
    <row r="2" spans="1:12" ht="12.75" customHeight="1" x14ac:dyDescent="0.35">
      <c r="J2" s="197"/>
      <c r="K2" s="198"/>
      <c r="L2" s="199"/>
    </row>
    <row r="3" spans="1:12" ht="12.75" customHeight="1" x14ac:dyDescent="0.35">
      <c r="A3" s="28" t="s">
        <v>99</v>
      </c>
      <c r="F3" s="1" t="s">
        <v>96</v>
      </c>
      <c r="G3" s="153"/>
      <c r="H3" s="202" t="s">
        <v>102</v>
      </c>
      <c r="I3" s="200"/>
      <c r="J3" s="203"/>
      <c r="K3" s="204"/>
      <c r="L3" s="205"/>
    </row>
    <row r="4" spans="1:12" ht="9.75" customHeight="1" thickBot="1" x14ac:dyDescent="0.4">
      <c r="F4" s="100"/>
      <c r="K4" s="99"/>
      <c r="L4" s="99"/>
    </row>
    <row r="5" spans="1:12" x14ac:dyDescent="0.35">
      <c r="A5" s="175" t="s">
        <v>72</v>
      </c>
      <c r="B5" s="169" t="s">
        <v>101</v>
      </c>
      <c r="C5" s="170"/>
      <c r="D5" s="171"/>
      <c r="E5" s="172" t="s">
        <v>97</v>
      </c>
      <c r="F5" s="173"/>
      <c r="G5" s="174"/>
      <c r="H5" s="177" t="s">
        <v>98</v>
      </c>
      <c r="I5" s="170"/>
      <c r="J5" s="170"/>
      <c r="K5" s="178"/>
    </row>
    <row r="6" spans="1:12" x14ac:dyDescent="0.35">
      <c r="A6" s="176"/>
      <c r="B6" s="29" t="s">
        <v>73</v>
      </c>
      <c r="C6" s="29" t="s">
        <v>74</v>
      </c>
      <c r="D6" s="30" t="s">
        <v>75</v>
      </c>
      <c r="E6" s="124">
        <v>31</v>
      </c>
      <c r="F6" s="125">
        <v>41</v>
      </c>
      <c r="G6" s="126">
        <v>51</v>
      </c>
      <c r="H6" s="31">
        <v>31</v>
      </c>
      <c r="I6" s="32">
        <v>41</v>
      </c>
      <c r="J6" s="32">
        <v>51</v>
      </c>
      <c r="K6" s="33" t="s">
        <v>63</v>
      </c>
    </row>
    <row r="7" spans="1:12" x14ac:dyDescent="0.35">
      <c r="A7" s="34" t="s">
        <v>68</v>
      </c>
      <c r="B7" s="107">
        <v>0</v>
      </c>
      <c r="C7" s="107">
        <v>0</v>
      </c>
      <c r="D7" s="108">
        <v>0</v>
      </c>
      <c r="E7" s="133">
        <v>135</v>
      </c>
      <c r="F7" s="134">
        <v>115</v>
      </c>
      <c r="G7" s="135">
        <v>100</v>
      </c>
      <c r="H7" s="35">
        <f>B7*E7/100</f>
        <v>0</v>
      </c>
      <c r="I7" s="36">
        <f>C7*F7/100</f>
        <v>0</v>
      </c>
      <c r="J7" s="36">
        <f>D7*G7/100</f>
        <v>0</v>
      </c>
      <c r="K7" s="37">
        <f>SUM(H7:J7)</f>
        <v>0</v>
      </c>
    </row>
    <row r="8" spans="1:12" x14ac:dyDescent="0.35">
      <c r="A8" s="38" t="s">
        <v>78</v>
      </c>
      <c r="B8" s="109">
        <v>0</v>
      </c>
      <c r="C8" s="109">
        <v>0</v>
      </c>
      <c r="D8" s="110">
        <v>0</v>
      </c>
      <c r="E8" s="133">
        <v>100</v>
      </c>
      <c r="F8" s="134">
        <v>100</v>
      </c>
      <c r="G8" s="135">
        <v>75</v>
      </c>
      <c r="H8" s="35">
        <f t="shared" ref="H8:H27" si="0">B8*E8/100</f>
        <v>0</v>
      </c>
      <c r="I8" s="36">
        <f t="shared" ref="I8:I27" si="1">C8*F8/100</f>
        <v>0</v>
      </c>
      <c r="J8" s="36">
        <f t="shared" ref="J8:J27" si="2">D8*G8/100</f>
        <v>0</v>
      </c>
      <c r="K8" s="37">
        <f t="shared" ref="K8:K27" si="3">SUM(H8:J8)</f>
        <v>0</v>
      </c>
    </row>
    <row r="9" spans="1:12" x14ac:dyDescent="0.35">
      <c r="A9" s="38" t="s">
        <v>76</v>
      </c>
      <c r="B9" s="109">
        <v>0</v>
      </c>
      <c r="C9" s="109">
        <v>0</v>
      </c>
      <c r="D9" s="110">
        <v>0</v>
      </c>
      <c r="E9" s="133">
        <v>65</v>
      </c>
      <c r="F9" s="134">
        <v>65</v>
      </c>
      <c r="G9" s="135">
        <v>50</v>
      </c>
      <c r="H9" s="35">
        <f t="shared" si="0"/>
        <v>0</v>
      </c>
      <c r="I9" s="36">
        <f t="shared" si="1"/>
        <v>0</v>
      </c>
      <c r="J9" s="36">
        <f t="shared" si="2"/>
        <v>0</v>
      </c>
      <c r="K9" s="37">
        <f t="shared" si="3"/>
        <v>0</v>
      </c>
    </row>
    <row r="10" spans="1:12" x14ac:dyDescent="0.35">
      <c r="A10" s="38" t="s">
        <v>77</v>
      </c>
      <c r="B10" s="109">
        <v>0</v>
      </c>
      <c r="C10" s="109">
        <v>0</v>
      </c>
      <c r="D10" s="110">
        <v>0</v>
      </c>
      <c r="E10" s="133">
        <v>30</v>
      </c>
      <c r="F10" s="134">
        <v>30</v>
      </c>
      <c r="G10" s="135">
        <v>20</v>
      </c>
      <c r="H10" s="35">
        <f t="shared" si="0"/>
        <v>0</v>
      </c>
      <c r="I10" s="36">
        <f t="shared" si="1"/>
        <v>0</v>
      </c>
      <c r="J10" s="36">
        <f t="shared" si="2"/>
        <v>0</v>
      </c>
      <c r="K10" s="37">
        <f t="shared" si="3"/>
        <v>0</v>
      </c>
    </row>
    <row r="11" spans="1:12" x14ac:dyDescent="0.35">
      <c r="A11" s="39" t="s">
        <v>69</v>
      </c>
      <c r="B11" s="109">
        <v>0</v>
      </c>
      <c r="C11" s="109">
        <v>0</v>
      </c>
      <c r="D11" s="110">
        <v>0</v>
      </c>
      <c r="E11" s="136">
        <v>175</v>
      </c>
      <c r="F11" s="137">
        <v>175</v>
      </c>
      <c r="G11" s="138">
        <v>175</v>
      </c>
      <c r="H11" s="41">
        <f t="shared" si="0"/>
        <v>0</v>
      </c>
      <c r="I11" s="40">
        <f t="shared" si="1"/>
        <v>0</v>
      </c>
      <c r="J11" s="40">
        <f t="shared" si="2"/>
        <v>0</v>
      </c>
      <c r="K11" s="42">
        <f t="shared" si="3"/>
        <v>0</v>
      </c>
    </row>
    <row r="12" spans="1:12" x14ac:dyDescent="0.35">
      <c r="A12" s="43" t="s">
        <v>112</v>
      </c>
      <c r="B12" s="109">
        <v>0</v>
      </c>
      <c r="C12" s="109">
        <v>0</v>
      </c>
      <c r="D12" s="110">
        <v>0</v>
      </c>
      <c r="E12" s="139">
        <v>77</v>
      </c>
      <c r="F12" s="140">
        <v>77</v>
      </c>
      <c r="G12" s="141">
        <v>77</v>
      </c>
      <c r="H12" s="45">
        <f t="shared" si="0"/>
        <v>0</v>
      </c>
      <c r="I12" s="44">
        <f t="shared" si="1"/>
        <v>0</v>
      </c>
      <c r="J12" s="44">
        <f t="shared" si="2"/>
        <v>0</v>
      </c>
      <c r="K12" s="46">
        <f t="shared" si="3"/>
        <v>0</v>
      </c>
      <c r="L12" s="155" t="s">
        <v>122</v>
      </c>
    </row>
    <row r="13" spans="1:12" x14ac:dyDescent="0.35">
      <c r="A13" s="43" t="s">
        <v>110</v>
      </c>
      <c r="B13" s="109">
        <v>0</v>
      </c>
      <c r="C13" s="109">
        <v>0</v>
      </c>
      <c r="D13" s="110">
        <v>0</v>
      </c>
      <c r="E13" s="139">
        <v>51</v>
      </c>
      <c r="F13" s="140">
        <v>51</v>
      </c>
      <c r="G13" s="141">
        <v>51</v>
      </c>
      <c r="H13" s="45">
        <f t="shared" si="0"/>
        <v>0</v>
      </c>
      <c r="I13" s="44">
        <f t="shared" si="1"/>
        <v>0</v>
      </c>
      <c r="J13" s="44">
        <f t="shared" si="2"/>
        <v>0</v>
      </c>
      <c r="K13" s="46">
        <f t="shared" si="3"/>
        <v>0</v>
      </c>
      <c r="L13" s="155" t="s">
        <v>123</v>
      </c>
    </row>
    <row r="14" spans="1:12" x14ac:dyDescent="0.35">
      <c r="A14" s="43" t="s">
        <v>113</v>
      </c>
      <c r="B14" s="109">
        <v>0</v>
      </c>
      <c r="C14" s="109">
        <v>0</v>
      </c>
      <c r="D14" s="110">
        <v>0</v>
      </c>
      <c r="E14" s="139">
        <v>68</v>
      </c>
      <c r="F14" s="140">
        <v>68</v>
      </c>
      <c r="G14" s="141">
        <v>68</v>
      </c>
      <c r="H14" s="45">
        <f t="shared" si="0"/>
        <v>0</v>
      </c>
      <c r="I14" s="44">
        <f t="shared" si="1"/>
        <v>0</v>
      </c>
      <c r="J14" s="44">
        <f t="shared" si="2"/>
        <v>0</v>
      </c>
      <c r="K14" s="46">
        <f t="shared" si="3"/>
        <v>0</v>
      </c>
      <c r="L14" s="156" t="s">
        <v>124</v>
      </c>
    </row>
    <row r="15" spans="1:12" x14ac:dyDescent="0.35">
      <c r="A15" s="43" t="s">
        <v>111</v>
      </c>
      <c r="B15" s="109">
        <v>0</v>
      </c>
      <c r="C15" s="109">
        <v>0</v>
      </c>
      <c r="D15" s="110">
        <v>0</v>
      </c>
      <c r="E15" s="139">
        <v>56</v>
      </c>
      <c r="F15" s="140">
        <v>56</v>
      </c>
      <c r="G15" s="141">
        <v>56</v>
      </c>
      <c r="H15" s="45">
        <f t="shared" si="0"/>
        <v>0</v>
      </c>
      <c r="I15" s="44">
        <f t="shared" si="1"/>
        <v>0</v>
      </c>
      <c r="J15" s="44">
        <f t="shared" si="2"/>
        <v>0</v>
      </c>
      <c r="K15" s="46">
        <f t="shared" si="3"/>
        <v>0</v>
      </c>
    </row>
    <row r="16" spans="1:12" x14ac:dyDescent="0.35">
      <c r="A16" s="43" t="s">
        <v>116</v>
      </c>
      <c r="B16" s="109">
        <v>0</v>
      </c>
      <c r="C16" s="109">
        <v>0</v>
      </c>
      <c r="D16" s="110">
        <v>0</v>
      </c>
      <c r="E16" s="139">
        <v>47</v>
      </c>
      <c r="F16" s="140">
        <v>47</v>
      </c>
      <c r="G16" s="141">
        <v>47</v>
      </c>
      <c r="H16" s="45">
        <f t="shared" si="0"/>
        <v>0</v>
      </c>
      <c r="I16" s="44">
        <f t="shared" si="1"/>
        <v>0</v>
      </c>
      <c r="J16" s="44">
        <f t="shared" si="2"/>
        <v>0</v>
      </c>
      <c r="K16" s="46">
        <f t="shared" si="3"/>
        <v>0</v>
      </c>
    </row>
    <row r="17" spans="1:12" x14ac:dyDescent="0.35">
      <c r="A17" s="43" t="s">
        <v>114</v>
      </c>
      <c r="B17" s="109">
        <v>0</v>
      </c>
      <c r="C17" s="109">
        <v>0</v>
      </c>
      <c r="D17" s="110">
        <v>0</v>
      </c>
      <c r="E17" s="139">
        <v>39</v>
      </c>
      <c r="F17" s="140">
        <v>39</v>
      </c>
      <c r="G17" s="141">
        <v>39</v>
      </c>
      <c r="H17" s="45">
        <f t="shared" si="0"/>
        <v>0</v>
      </c>
      <c r="I17" s="44">
        <f t="shared" si="1"/>
        <v>0</v>
      </c>
      <c r="J17" s="44">
        <f t="shared" si="2"/>
        <v>0</v>
      </c>
      <c r="K17" s="46">
        <f t="shared" si="3"/>
        <v>0</v>
      </c>
    </row>
    <row r="18" spans="1:12" x14ac:dyDescent="0.35">
      <c r="A18" s="43" t="s">
        <v>115</v>
      </c>
      <c r="B18" s="109">
        <v>0</v>
      </c>
      <c r="C18" s="109">
        <v>0</v>
      </c>
      <c r="D18" s="110">
        <v>0</v>
      </c>
      <c r="E18" s="139">
        <v>68</v>
      </c>
      <c r="F18" s="140">
        <v>68</v>
      </c>
      <c r="G18" s="141">
        <v>68</v>
      </c>
      <c r="H18" s="45">
        <f t="shared" si="0"/>
        <v>0</v>
      </c>
      <c r="I18" s="44">
        <f t="shared" si="1"/>
        <v>0</v>
      </c>
      <c r="J18" s="44">
        <f t="shared" si="2"/>
        <v>0</v>
      </c>
      <c r="K18" s="46">
        <f t="shared" si="3"/>
        <v>0</v>
      </c>
    </row>
    <row r="19" spans="1:12" x14ac:dyDescent="0.35">
      <c r="A19" s="43" t="s">
        <v>128</v>
      </c>
      <c r="B19" s="109">
        <v>0</v>
      </c>
      <c r="C19" s="109">
        <v>0</v>
      </c>
      <c r="D19" s="110">
        <v>0</v>
      </c>
      <c r="E19" s="139">
        <v>66</v>
      </c>
      <c r="F19" s="140">
        <v>66</v>
      </c>
      <c r="G19" s="141">
        <v>66</v>
      </c>
      <c r="H19" s="45">
        <f t="shared" si="0"/>
        <v>0</v>
      </c>
      <c r="I19" s="44">
        <f t="shared" si="1"/>
        <v>0</v>
      </c>
      <c r="J19" s="44">
        <f t="shared" si="2"/>
        <v>0</v>
      </c>
      <c r="K19" s="46">
        <f t="shared" si="3"/>
        <v>0</v>
      </c>
    </row>
    <row r="20" spans="1:12" x14ac:dyDescent="0.35">
      <c r="A20" s="43" t="s">
        <v>70</v>
      </c>
      <c r="B20" s="109">
        <v>0</v>
      </c>
      <c r="C20" s="109">
        <v>0</v>
      </c>
      <c r="D20" s="110">
        <v>0</v>
      </c>
      <c r="E20" s="139">
        <v>95</v>
      </c>
      <c r="F20" s="140">
        <v>95</v>
      </c>
      <c r="G20" s="141">
        <v>95</v>
      </c>
      <c r="H20" s="45">
        <f t="shared" si="0"/>
        <v>0</v>
      </c>
      <c r="I20" s="44">
        <f t="shared" si="1"/>
        <v>0</v>
      </c>
      <c r="J20" s="44">
        <f t="shared" si="2"/>
        <v>0</v>
      </c>
      <c r="K20" s="46">
        <f t="shared" si="3"/>
        <v>0</v>
      </c>
    </row>
    <row r="21" spans="1:12" x14ac:dyDescent="0.35">
      <c r="A21" s="43" t="s">
        <v>71</v>
      </c>
      <c r="B21" s="109">
        <v>0</v>
      </c>
      <c r="C21" s="109">
        <v>0</v>
      </c>
      <c r="D21" s="110">
        <v>0</v>
      </c>
      <c r="E21" s="139">
        <v>39</v>
      </c>
      <c r="F21" s="140">
        <v>39</v>
      </c>
      <c r="G21" s="141">
        <v>39</v>
      </c>
      <c r="H21" s="45">
        <f t="shared" si="0"/>
        <v>0</v>
      </c>
      <c r="I21" s="44">
        <f t="shared" si="1"/>
        <v>0</v>
      </c>
      <c r="J21" s="44">
        <f t="shared" si="2"/>
        <v>0</v>
      </c>
      <c r="K21" s="46">
        <f t="shared" si="3"/>
        <v>0</v>
      </c>
    </row>
    <row r="22" spans="1:12" x14ac:dyDescent="0.35">
      <c r="A22" s="43" t="s">
        <v>139</v>
      </c>
      <c r="B22" s="109">
        <v>0</v>
      </c>
      <c r="C22" s="109">
        <v>0</v>
      </c>
      <c r="D22" s="110">
        <v>0</v>
      </c>
      <c r="E22" s="139">
        <v>28</v>
      </c>
      <c r="F22" s="140">
        <v>28</v>
      </c>
      <c r="G22" s="141">
        <v>28</v>
      </c>
      <c r="H22" s="45">
        <f t="shared" si="0"/>
        <v>0</v>
      </c>
      <c r="I22" s="44">
        <f t="shared" si="1"/>
        <v>0</v>
      </c>
      <c r="J22" s="44">
        <f t="shared" si="2"/>
        <v>0</v>
      </c>
      <c r="K22" s="46">
        <f t="shared" si="3"/>
        <v>0</v>
      </c>
    </row>
    <row r="23" spans="1:12" x14ac:dyDescent="0.35">
      <c r="A23" s="47" t="s">
        <v>82</v>
      </c>
      <c r="B23" s="109">
        <v>0</v>
      </c>
      <c r="C23" s="109">
        <v>0</v>
      </c>
      <c r="D23" s="110">
        <v>0</v>
      </c>
      <c r="E23" s="142">
        <v>0</v>
      </c>
      <c r="F23" s="143">
        <v>0</v>
      </c>
      <c r="G23" s="144">
        <v>0</v>
      </c>
      <c r="H23" s="49"/>
      <c r="I23" s="48"/>
      <c r="J23" s="48"/>
      <c r="K23" s="50"/>
    </row>
    <row r="24" spans="1:12" x14ac:dyDescent="0.35">
      <c r="A24" s="51" t="s">
        <v>83</v>
      </c>
      <c r="B24" s="111">
        <f>SUM(B7:B23)</f>
        <v>0</v>
      </c>
      <c r="C24" s="111">
        <f>SUM(C7:C23)</f>
        <v>0</v>
      </c>
      <c r="D24" s="112">
        <f>SUM(D7:D23)</f>
        <v>0</v>
      </c>
      <c r="E24" s="142"/>
      <c r="F24" s="143"/>
      <c r="G24" s="144"/>
      <c r="H24" s="49"/>
      <c r="I24" s="48"/>
      <c r="J24" s="48"/>
      <c r="K24" s="50"/>
    </row>
    <row r="25" spans="1:12" x14ac:dyDescent="0.35">
      <c r="A25" s="151" t="s">
        <v>118</v>
      </c>
      <c r="B25" s="109">
        <v>0</v>
      </c>
      <c r="C25" s="109">
        <v>0</v>
      </c>
      <c r="D25" s="110">
        <v>0</v>
      </c>
      <c r="E25" s="145">
        <v>25</v>
      </c>
      <c r="F25" s="146">
        <v>25</v>
      </c>
      <c r="G25" s="147">
        <v>20</v>
      </c>
      <c r="H25" s="53">
        <f t="shared" si="0"/>
        <v>0</v>
      </c>
      <c r="I25" s="52">
        <f t="shared" si="1"/>
        <v>0</v>
      </c>
      <c r="J25" s="52">
        <f t="shared" si="2"/>
        <v>0</v>
      </c>
      <c r="K25" s="54">
        <f t="shared" si="3"/>
        <v>0</v>
      </c>
    </row>
    <row r="26" spans="1:12" x14ac:dyDescent="0.35">
      <c r="A26" s="151" t="s">
        <v>119</v>
      </c>
      <c r="B26" s="109">
        <v>0</v>
      </c>
      <c r="C26" s="109">
        <v>0</v>
      </c>
      <c r="D26" s="110">
        <v>0</v>
      </c>
      <c r="E26" s="145">
        <v>25</v>
      </c>
      <c r="F26" s="146">
        <v>25</v>
      </c>
      <c r="G26" s="147">
        <v>20</v>
      </c>
      <c r="H26" s="53">
        <f t="shared" si="0"/>
        <v>0</v>
      </c>
      <c r="I26" s="52">
        <f t="shared" si="1"/>
        <v>0</v>
      </c>
      <c r="J26" s="52">
        <f t="shared" si="2"/>
        <v>0</v>
      </c>
      <c r="K26" s="54">
        <f t="shared" si="3"/>
        <v>0</v>
      </c>
    </row>
    <row r="27" spans="1:12" ht="12" thickBot="1" x14ac:dyDescent="0.4">
      <c r="A27" s="152" t="s">
        <v>120</v>
      </c>
      <c r="B27" s="113">
        <v>0</v>
      </c>
      <c r="C27" s="113">
        <v>0</v>
      </c>
      <c r="D27" s="114">
        <v>0</v>
      </c>
      <c r="E27" s="148">
        <v>50</v>
      </c>
      <c r="F27" s="149">
        <v>50</v>
      </c>
      <c r="G27" s="150">
        <v>40</v>
      </c>
      <c r="H27" s="56">
        <f t="shared" si="0"/>
        <v>0</v>
      </c>
      <c r="I27" s="55">
        <f t="shared" si="1"/>
        <v>0</v>
      </c>
      <c r="J27" s="55">
        <f t="shared" si="2"/>
        <v>0</v>
      </c>
      <c r="K27" s="57">
        <f t="shared" si="3"/>
        <v>0</v>
      </c>
    </row>
    <row r="28" spans="1:12" x14ac:dyDescent="0.35">
      <c r="A28" s="157" t="s">
        <v>121</v>
      </c>
      <c r="B28" s="58"/>
      <c r="C28" s="59"/>
      <c r="D28" s="59"/>
      <c r="E28" s="59"/>
      <c r="F28" s="59"/>
      <c r="G28" s="59"/>
      <c r="H28" s="60"/>
      <c r="I28" s="61"/>
      <c r="J28" s="61"/>
      <c r="K28" s="61"/>
      <c r="L28" s="208" t="s">
        <v>88</v>
      </c>
    </row>
    <row r="29" spans="1:12" x14ac:dyDescent="0.35">
      <c r="A29" s="154" t="s">
        <v>117</v>
      </c>
      <c r="B29" s="58"/>
      <c r="C29" s="59"/>
      <c r="D29" s="59"/>
      <c r="E29" s="59"/>
      <c r="F29" s="59"/>
      <c r="G29" s="59"/>
      <c r="H29" s="60"/>
      <c r="I29" s="61"/>
      <c r="J29" s="61"/>
      <c r="K29" s="61"/>
      <c r="L29" s="209"/>
    </row>
    <row r="30" spans="1:12" ht="16.5" customHeight="1" thickBot="1" x14ac:dyDescent="0.4">
      <c r="A30" s="62" t="s">
        <v>80</v>
      </c>
      <c r="B30" s="63"/>
      <c r="C30" s="64"/>
      <c r="D30" s="64"/>
      <c r="E30" s="64"/>
      <c r="F30" s="64"/>
      <c r="G30" s="64"/>
      <c r="H30" s="65"/>
      <c r="I30" s="65"/>
      <c r="J30" s="66" t="s">
        <v>81</v>
      </c>
      <c r="K30" s="63">
        <f>SUM(K12:K21)</f>
        <v>0</v>
      </c>
      <c r="L30" s="67">
        <f>IF(L52=0,0,100/L52*K30)</f>
        <v>0</v>
      </c>
    </row>
    <row r="31" spans="1:12" ht="16.5" customHeight="1" thickBot="1" x14ac:dyDescent="0.4">
      <c r="A31" s="210" t="s">
        <v>140</v>
      </c>
      <c r="B31" s="211"/>
      <c r="C31" s="212"/>
      <c r="D31" s="212"/>
      <c r="E31" s="212"/>
      <c r="F31" s="212"/>
      <c r="G31" s="212"/>
      <c r="H31" s="213"/>
      <c r="I31" s="213"/>
      <c r="J31" s="214" t="s">
        <v>81</v>
      </c>
      <c r="K31" s="211">
        <f>K32-K30</f>
        <v>0</v>
      </c>
      <c r="L31" s="67">
        <f>IF(L50=0,0,100/L50*K31)</f>
        <v>0</v>
      </c>
    </row>
    <row r="32" spans="1:12" ht="16.5" customHeight="1" thickBot="1" x14ac:dyDescent="0.4">
      <c r="A32" s="68" t="s">
        <v>79</v>
      </c>
      <c r="B32" s="69"/>
      <c r="C32" s="70"/>
      <c r="D32" s="70"/>
      <c r="E32" s="70"/>
      <c r="F32" s="70"/>
      <c r="G32" s="70"/>
      <c r="H32" s="71"/>
      <c r="I32" s="71"/>
      <c r="J32" s="72" t="s">
        <v>81</v>
      </c>
      <c r="K32" s="69">
        <f>SUM(K7:K27)-L67</f>
        <v>0</v>
      </c>
      <c r="L32" s="67">
        <f>IF(L50=0,0,100/L50*K32)</f>
        <v>0</v>
      </c>
    </row>
    <row r="33" spans="1:12" ht="7.5" customHeight="1" x14ac:dyDescent="0.35">
      <c r="A33" s="60"/>
      <c r="B33" s="58"/>
      <c r="C33" s="59"/>
      <c r="D33" s="59"/>
      <c r="E33" s="59"/>
      <c r="F33" s="59"/>
      <c r="G33" s="59"/>
      <c r="H33" s="60"/>
      <c r="I33" s="61"/>
      <c r="J33" s="61"/>
      <c r="K33" s="61"/>
    </row>
    <row r="34" spans="1:12" ht="13.15" x14ac:dyDescent="0.4">
      <c r="A34" s="96" t="s">
        <v>109</v>
      </c>
      <c r="B34" s="58"/>
      <c r="C34" s="59"/>
      <c r="D34" s="59"/>
      <c r="E34" s="59"/>
      <c r="F34" s="59"/>
      <c r="G34" s="59"/>
      <c r="H34" s="60"/>
      <c r="I34" s="61"/>
      <c r="J34" s="61"/>
      <c r="K34" s="61"/>
    </row>
    <row r="35" spans="1:12" ht="5.25" customHeight="1" thickBot="1" x14ac:dyDescent="0.4">
      <c r="A35" s="60"/>
      <c r="B35" s="58"/>
      <c r="C35" s="59"/>
      <c r="D35" s="59"/>
      <c r="E35" s="59"/>
      <c r="F35" s="59"/>
      <c r="G35" s="59"/>
      <c r="H35" s="60"/>
      <c r="I35" s="61"/>
      <c r="J35" s="61"/>
      <c r="K35" s="61"/>
    </row>
    <row r="36" spans="1:12" ht="14.25" customHeight="1" x14ac:dyDescent="0.35">
      <c r="A36" s="190" t="s">
        <v>72</v>
      </c>
      <c r="B36" s="179" t="s">
        <v>101</v>
      </c>
      <c r="C36" s="179"/>
      <c r="D36" s="169"/>
      <c r="E36" s="180" t="s">
        <v>97</v>
      </c>
      <c r="F36" s="181"/>
      <c r="G36" s="182"/>
      <c r="H36" s="188" t="s">
        <v>98</v>
      </c>
      <c r="I36" s="179"/>
      <c r="J36" s="179"/>
      <c r="K36" s="189"/>
    </row>
    <row r="37" spans="1:12" ht="14.25" customHeight="1" x14ac:dyDescent="0.35">
      <c r="A37" s="191"/>
      <c r="B37" s="73" t="s">
        <v>73</v>
      </c>
      <c r="C37" s="73" t="s">
        <v>74</v>
      </c>
      <c r="D37" s="74" t="s">
        <v>75</v>
      </c>
      <c r="E37" s="124">
        <v>31</v>
      </c>
      <c r="F37" s="125">
        <v>41</v>
      </c>
      <c r="G37" s="126">
        <v>51</v>
      </c>
      <c r="H37" s="75">
        <v>31</v>
      </c>
      <c r="I37" s="76">
        <v>41</v>
      </c>
      <c r="J37" s="76">
        <v>51</v>
      </c>
      <c r="K37" s="77" t="s">
        <v>63</v>
      </c>
    </row>
    <row r="38" spans="1:12" x14ac:dyDescent="0.35">
      <c r="A38" s="101" t="s">
        <v>84</v>
      </c>
      <c r="B38" s="115">
        <v>0</v>
      </c>
      <c r="C38" s="115">
        <v>0</v>
      </c>
      <c r="D38" s="116">
        <v>0</v>
      </c>
      <c r="E38" s="127">
        <v>128</v>
      </c>
      <c r="F38" s="128">
        <v>97</v>
      </c>
      <c r="G38" s="129">
        <v>81</v>
      </c>
      <c r="H38" s="158">
        <f t="shared" ref="H38:J41" si="4">B38*E38/100</f>
        <v>0</v>
      </c>
      <c r="I38" s="103">
        <f t="shared" si="4"/>
        <v>0</v>
      </c>
      <c r="J38" s="103">
        <f t="shared" si="4"/>
        <v>0</v>
      </c>
      <c r="K38" s="104">
        <f>SUM(H38:J38)</f>
        <v>0</v>
      </c>
    </row>
    <row r="39" spans="1:12" x14ac:dyDescent="0.35">
      <c r="A39" s="102" t="s">
        <v>85</v>
      </c>
      <c r="B39" s="109">
        <v>0</v>
      </c>
      <c r="C39" s="109">
        <v>0</v>
      </c>
      <c r="D39" s="117">
        <v>0</v>
      </c>
      <c r="E39" s="127">
        <v>123</v>
      </c>
      <c r="F39" s="128">
        <v>109</v>
      </c>
      <c r="G39" s="129">
        <v>99</v>
      </c>
      <c r="H39" s="159">
        <f t="shared" si="4"/>
        <v>0</v>
      </c>
      <c r="I39" s="160">
        <f t="shared" si="4"/>
        <v>0</v>
      </c>
      <c r="J39" s="160">
        <f t="shared" si="4"/>
        <v>0</v>
      </c>
      <c r="K39" s="105">
        <f>SUM(H39:J39)</f>
        <v>0</v>
      </c>
    </row>
    <row r="40" spans="1:12" x14ac:dyDescent="0.35">
      <c r="A40" s="102" t="s">
        <v>125</v>
      </c>
      <c r="B40" s="109">
        <v>0</v>
      </c>
      <c r="C40" s="109">
        <v>0</v>
      </c>
      <c r="D40" s="117">
        <v>0</v>
      </c>
      <c r="E40" s="127">
        <v>60</v>
      </c>
      <c r="F40" s="128">
        <v>40</v>
      </c>
      <c r="G40" s="129">
        <v>30</v>
      </c>
      <c r="H40" s="159">
        <f t="shared" si="4"/>
        <v>0</v>
      </c>
      <c r="I40" s="160">
        <f t="shared" si="4"/>
        <v>0</v>
      </c>
      <c r="J40" s="160">
        <f t="shared" si="4"/>
        <v>0</v>
      </c>
      <c r="K40" s="105">
        <f>SUM(H40:J40)</f>
        <v>0</v>
      </c>
    </row>
    <row r="41" spans="1:12" ht="12" thickBot="1" x14ac:dyDescent="0.4">
      <c r="A41" s="102" t="s">
        <v>86</v>
      </c>
      <c r="B41" s="109">
        <v>0</v>
      </c>
      <c r="C41" s="109">
        <v>0</v>
      </c>
      <c r="D41" s="117">
        <v>0</v>
      </c>
      <c r="E41" s="127">
        <v>0</v>
      </c>
      <c r="F41" s="128">
        <v>0</v>
      </c>
      <c r="G41" s="129">
        <v>0</v>
      </c>
      <c r="H41" s="161">
        <f t="shared" si="4"/>
        <v>0</v>
      </c>
      <c r="I41" s="162">
        <f t="shared" si="4"/>
        <v>0</v>
      </c>
      <c r="J41" s="162">
        <f t="shared" si="4"/>
        <v>0</v>
      </c>
      <c r="K41" s="105">
        <f>SUM(H41:J41)</f>
        <v>0</v>
      </c>
    </row>
    <row r="42" spans="1:12" ht="12" thickBot="1" x14ac:dyDescent="0.4">
      <c r="A42" s="78" t="s">
        <v>83</v>
      </c>
      <c r="B42" s="118">
        <f>SUM(B38:B41)</f>
        <v>0</v>
      </c>
      <c r="C42" s="118">
        <f>SUM(C38:C41)</f>
        <v>0</v>
      </c>
      <c r="D42" s="119">
        <f>SUM(D38:D41)</f>
        <v>0</v>
      </c>
      <c r="E42" s="130"/>
      <c r="F42" s="131"/>
      <c r="G42" s="132"/>
      <c r="H42" s="183" t="s">
        <v>87</v>
      </c>
      <c r="I42" s="184"/>
      <c r="J42" s="185"/>
      <c r="K42" s="79">
        <f>SUM(K38:K41)-L67</f>
        <v>0</v>
      </c>
      <c r="L42" s="80">
        <f>IF(D111=0,0,100/D111*K42)</f>
        <v>0</v>
      </c>
    </row>
    <row r="43" spans="1:12" x14ac:dyDescent="0.3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</row>
    <row r="44" spans="1:12" ht="13.15" x14ac:dyDescent="0.4">
      <c r="A44" s="11" t="s">
        <v>64</v>
      </c>
    </row>
    <row r="45" spans="1:12" x14ac:dyDescent="0.35">
      <c r="B45" s="13" t="s">
        <v>66</v>
      </c>
      <c r="C45" s="192" t="s">
        <v>0</v>
      </c>
      <c r="D45" s="193"/>
      <c r="L45" s="81" t="s">
        <v>94</v>
      </c>
    </row>
    <row r="46" spans="1:12" x14ac:dyDescent="0.35">
      <c r="B46" s="14" t="s">
        <v>67</v>
      </c>
      <c r="C46" s="82" t="s">
        <v>1</v>
      </c>
      <c r="D46" s="83" t="s">
        <v>65</v>
      </c>
    </row>
    <row r="47" spans="1:12" ht="12" thickBot="1" x14ac:dyDescent="0.4">
      <c r="A47" s="2" t="s">
        <v>2</v>
      </c>
      <c r="B47" s="165">
        <f>SUM(B49:B65)</f>
        <v>0</v>
      </c>
      <c r="C47" s="12"/>
      <c r="D47" s="84"/>
    </row>
    <row r="48" spans="1:12" ht="13.5" customHeight="1" thickBot="1" x14ac:dyDescent="0.4">
      <c r="A48" s="3" t="s">
        <v>3</v>
      </c>
      <c r="B48" s="97" t="s">
        <v>4</v>
      </c>
      <c r="C48" s="4"/>
      <c r="D48" s="85"/>
      <c r="E48" s="186" t="s">
        <v>126</v>
      </c>
      <c r="F48" s="187"/>
      <c r="G48" s="187"/>
      <c r="H48" s="187"/>
      <c r="I48" s="71"/>
      <c r="J48" s="71"/>
      <c r="K48" s="86" t="s">
        <v>89</v>
      </c>
      <c r="L48" s="87">
        <f>SUM(D49:D63)</f>
        <v>0</v>
      </c>
    </row>
    <row r="49" spans="1:12" ht="13.5" customHeight="1" thickBot="1" x14ac:dyDescent="0.4">
      <c r="A49" s="5" t="s">
        <v>134</v>
      </c>
      <c r="B49" s="106">
        <v>0</v>
      </c>
      <c r="C49" s="15">
        <v>69.400000000000006</v>
      </c>
      <c r="D49" s="85">
        <f t="shared" ref="D49:D57" si="5">B49*C49</f>
        <v>0</v>
      </c>
      <c r="E49" s="186" t="s">
        <v>127</v>
      </c>
      <c r="F49" s="187"/>
      <c r="G49" s="187"/>
      <c r="H49" s="187"/>
    </row>
    <row r="50" spans="1:12" ht="12" thickBot="1" x14ac:dyDescent="0.4">
      <c r="A50" s="5" t="s">
        <v>5</v>
      </c>
      <c r="B50" s="106">
        <v>0</v>
      </c>
      <c r="C50" s="16">
        <v>40.200000000000003</v>
      </c>
      <c r="D50" s="85">
        <f t="shared" si="5"/>
        <v>0</v>
      </c>
      <c r="E50" s="206" t="s">
        <v>132</v>
      </c>
      <c r="F50" s="207"/>
      <c r="G50" s="207"/>
      <c r="H50" s="207"/>
      <c r="I50" s="71"/>
      <c r="J50" s="71"/>
      <c r="K50" s="86" t="s">
        <v>93</v>
      </c>
      <c r="L50" s="87">
        <f>SUM(L48+L68+L74+L79+L97)</f>
        <v>0</v>
      </c>
    </row>
    <row r="51" spans="1:12" ht="12" thickBot="1" x14ac:dyDescent="0.4">
      <c r="A51" s="5" t="s">
        <v>6</v>
      </c>
      <c r="B51" s="106">
        <v>0</v>
      </c>
      <c r="C51" s="16">
        <v>25.6</v>
      </c>
      <c r="D51" s="85">
        <f t="shared" si="5"/>
        <v>0</v>
      </c>
    </row>
    <row r="52" spans="1:12" ht="12" thickBot="1" x14ac:dyDescent="0.4">
      <c r="A52" s="5" t="s">
        <v>7</v>
      </c>
      <c r="B52" s="106">
        <v>0</v>
      </c>
      <c r="C52" s="16">
        <v>40.200000000000003</v>
      </c>
      <c r="D52" s="85">
        <f t="shared" si="5"/>
        <v>0</v>
      </c>
      <c r="I52" s="65"/>
      <c r="J52" s="65"/>
      <c r="K52" s="88" t="s">
        <v>95</v>
      </c>
      <c r="L52" s="89">
        <f>SUM(L84+L91)</f>
        <v>0</v>
      </c>
    </row>
    <row r="53" spans="1:12" x14ac:dyDescent="0.35">
      <c r="A53" s="5" t="s">
        <v>8</v>
      </c>
      <c r="B53" s="106">
        <v>0</v>
      </c>
      <c r="C53" s="16">
        <v>25.6</v>
      </c>
      <c r="D53" s="85">
        <f t="shared" si="5"/>
        <v>0</v>
      </c>
    </row>
    <row r="54" spans="1:12" x14ac:dyDescent="0.35">
      <c r="A54" s="5" t="s">
        <v>9</v>
      </c>
      <c r="B54" s="106">
        <v>0</v>
      </c>
      <c r="C54" s="16">
        <v>16.399999999999999</v>
      </c>
      <c r="D54" s="85">
        <f t="shared" si="5"/>
        <v>0</v>
      </c>
    </row>
    <row r="55" spans="1:12" x14ac:dyDescent="0.35">
      <c r="A55" s="5" t="s">
        <v>10</v>
      </c>
      <c r="B55" s="106">
        <v>0</v>
      </c>
      <c r="C55" s="16">
        <v>16.399999999999999</v>
      </c>
      <c r="D55" s="85">
        <f t="shared" si="5"/>
        <v>0</v>
      </c>
    </row>
    <row r="56" spans="1:12" x14ac:dyDescent="0.35">
      <c r="A56" s="5" t="s">
        <v>11</v>
      </c>
      <c r="B56" s="106">
        <v>0</v>
      </c>
      <c r="C56" s="16">
        <v>9.1</v>
      </c>
      <c r="D56" s="85">
        <f t="shared" si="5"/>
        <v>0</v>
      </c>
    </row>
    <row r="57" spans="1:12" x14ac:dyDescent="0.35">
      <c r="A57" s="5" t="s">
        <v>12</v>
      </c>
      <c r="B57" s="106">
        <v>0</v>
      </c>
      <c r="C57" s="17">
        <v>9.1</v>
      </c>
      <c r="D57" s="85">
        <f t="shared" si="5"/>
        <v>0</v>
      </c>
    </row>
    <row r="58" spans="1:12" x14ac:dyDescent="0.35">
      <c r="A58" s="3" t="s">
        <v>13</v>
      </c>
      <c r="B58" s="98" t="s">
        <v>4</v>
      </c>
      <c r="C58" s="16"/>
      <c r="D58" s="85"/>
    </row>
    <row r="59" spans="1:12" x14ac:dyDescent="0.35">
      <c r="A59" s="5" t="s">
        <v>14</v>
      </c>
      <c r="B59" s="106">
        <v>0</v>
      </c>
      <c r="C59" s="16">
        <v>46.1</v>
      </c>
      <c r="D59" s="85">
        <f>B59*C59</f>
        <v>0</v>
      </c>
    </row>
    <row r="60" spans="1:12" x14ac:dyDescent="0.35">
      <c r="A60" s="5" t="s">
        <v>15</v>
      </c>
      <c r="B60" s="106">
        <v>0</v>
      </c>
      <c r="C60" s="16">
        <v>9.1</v>
      </c>
      <c r="D60" s="85">
        <f>B60*C60</f>
        <v>0</v>
      </c>
    </row>
    <row r="61" spans="1:12" x14ac:dyDescent="0.35">
      <c r="A61" s="3" t="s">
        <v>16</v>
      </c>
      <c r="B61" s="98" t="s">
        <v>4</v>
      </c>
      <c r="C61" s="15"/>
      <c r="D61" s="85"/>
    </row>
    <row r="62" spans="1:12" x14ac:dyDescent="0.35">
      <c r="A62" s="6" t="s">
        <v>17</v>
      </c>
      <c r="B62" s="106">
        <v>0</v>
      </c>
      <c r="C62" s="15">
        <v>20.100000000000001</v>
      </c>
      <c r="D62" s="85">
        <f>B62*C62</f>
        <v>0</v>
      </c>
    </row>
    <row r="63" spans="1:12" x14ac:dyDescent="0.35">
      <c r="A63" s="5" t="s">
        <v>18</v>
      </c>
      <c r="B63" s="106">
        <v>0</v>
      </c>
      <c r="C63" s="16">
        <v>9.1</v>
      </c>
      <c r="D63" s="90">
        <f>B63*C63</f>
        <v>0</v>
      </c>
    </row>
    <row r="64" spans="1:12" x14ac:dyDescent="0.35">
      <c r="A64" s="3" t="s">
        <v>19</v>
      </c>
      <c r="B64" s="98" t="s">
        <v>4</v>
      </c>
      <c r="C64" s="16"/>
      <c r="D64" s="91"/>
      <c r="E64" s="92" t="s">
        <v>90</v>
      </c>
      <c r="F64" s="92"/>
      <c r="G64" s="92"/>
      <c r="H64" s="92"/>
      <c r="I64" s="92"/>
      <c r="J64" s="92"/>
      <c r="K64" s="92"/>
    </row>
    <row r="65" spans="1:14" ht="12" thickBot="1" x14ac:dyDescent="0.4">
      <c r="A65" s="7" t="s">
        <v>20</v>
      </c>
      <c r="B65" s="120">
        <v>0</v>
      </c>
      <c r="C65" s="18">
        <v>3</v>
      </c>
      <c r="D65" s="93">
        <f>B65*C65</f>
        <v>0</v>
      </c>
      <c r="F65" s="61"/>
      <c r="G65" s="61"/>
      <c r="H65" s="61"/>
      <c r="I65" s="61"/>
      <c r="J65" s="61"/>
      <c r="K65" s="61"/>
    </row>
    <row r="66" spans="1:14" ht="12" thickBot="1" x14ac:dyDescent="0.4">
      <c r="A66" s="2" t="s">
        <v>21</v>
      </c>
      <c r="B66" s="166">
        <f>SUM(B67:B73)</f>
        <v>0</v>
      </c>
      <c r="C66" s="19"/>
      <c r="D66" s="84"/>
      <c r="I66" s="71"/>
      <c r="J66" s="71"/>
      <c r="K66" s="86" t="s">
        <v>135</v>
      </c>
      <c r="L66" s="94">
        <f>SUM(D67:D73)</f>
        <v>0</v>
      </c>
    </row>
    <row r="67" spans="1:14" ht="12" thickBot="1" x14ac:dyDescent="0.4">
      <c r="A67" s="5" t="s">
        <v>22</v>
      </c>
      <c r="B67" s="106">
        <v>0</v>
      </c>
      <c r="C67" s="15">
        <v>36.5</v>
      </c>
      <c r="D67" s="85">
        <f t="shared" ref="D67:D73" si="6">B67*C67</f>
        <v>0</v>
      </c>
      <c r="G67" s="71"/>
      <c r="H67" s="71"/>
      <c r="I67" s="71"/>
      <c r="J67" s="71"/>
      <c r="K67" s="86" t="s">
        <v>136</v>
      </c>
      <c r="L67" s="94">
        <f>(SUM(D67:D70)+D72)*0.7</f>
        <v>0</v>
      </c>
      <c r="N67" s="163"/>
    </row>
    <row r="68" spans="1:14" ht="12" thickBot="1" x14ac:dyDescent="0.4">
      <c r="A68" s="5" t="s">
        <v>23</v>
      </c>
      <c r="B68" s="106">
        <v>0</v>
      </c>
      <c r="C68" s="15">
        <v>5.5</v>
      </c>
      <c r="D68" s="85">
        <f t="shared" si="6"/>
        <v>0</v>
      </c>
      <c r="J68" s="71"/>
      <c r="K68" s="86" t="s">
        <v>137</v>
      </c>
      <c r="L68" s="94">
        <f>D71+D73</f>
        <v>0</v>
      </c>
    </row>
    <row r="69" spans="1:14" x14ac:dyDescent="0.35">
      <c r="A69" s="5" t="s">
        <v>24</v>
      </c>
      <c r="B69" s="106">
        <v>0</v>
      </c>
      <c r="C69" s="15">
        <v>29.2</v>
      </c>
      <c r="D69" s="85">
        <f t="shared" si="6"/>
        <v>0</v>
      </c>
    </row>
    <row r="70" spans="1:14" x14ac:dyDescent="0.35">
      <c r="A70" s="5" t="s">
        <v>25</v>
      </c>
      <c r="B70" s="106">
        <v>0</v>
      </c>
      <c r="C70" s="15">
        <v>23.7</v>
      </c>
      <c r="D70" s="85">
        <f t="shared" si="6"/>
        <v>0</v>
      </c>
    </row>
    <row r="71" spans="1:14" x14ac:dyDescent="0.35">
      <c r="A71" s="5" t="s">
        <v>26</v>
      </c>
      <c r="B71" s="106">
        <v>0</v>
      </c>
      <c r="C71" s="15">
        <v>16.399999999999999</v>
      </c>
      <c r="D71" s="85">
        <f t="shared" si="6"/>
        <v>0</v>
      </c>
    </row>
    <row r="72" spans="1:14" x14ac:dyDescent="0.35">
      <c r="A72" s="5" t="s">
        <v>27</v>
      </c>
      <c r="B72" s="106">
        <v>0</v>
      </c>
      <c r="C72" s="15">
        <v>14.6</v>
      </c>
      <c r="D72" s="85">
        <f t="shared" si="6"/>
        <v>0</v>
      </c>
    </row>
    <row r="73" spans="1:14" ht="12" thickBot="1" x14ac:dyDescent="0.4">
      <c r="A73" s="7" t="s">
        <v>28</v>
      </c>
      <c r="B73" s="120">
        <v>0</v>
      </c>
      <c r="C73" s="20">
        <v>14.6</v>
      </c>
      <c r="D73" s="90">
        <f t="shared" si="6"/>
        <v>0</v>
      </c>
    </row>
    <row r="74" spans="1:14" ht="12" thickBot="1" x14ac:dyDescent="0.4">
      <c r="A74" s="2" t="s">
        <v>29</v>
      </c>
      <c r="B74" s="166">
        <v>0</v>
      </c>
      <c r="C74" s="19"/>
      <c r="D74" s="91"/>
      <c r="I74" s="71"/>
      <c r="J74" s="71"/>
      <c r="K74" s="86" t="s">
        <v>29</v>
      </c>
      <c r="L74" s="94">
        <f>SUM(D75:D78)</f>
        <v>0</v>
      </c>
    </row>
    <row r="75" spans="1:14" x14ac:dyDescent="0.35">
      <c r="A75" s="5" t="s">
        <v>30</v>
      </c>
      <c r="B75" s="106">
        <v>0</v>
      </c>
      <c r="C75" s="15">
        <v>9.1</v>
      </c>
      <c r="D75" s="85">
        <f>B75*C75</f>
        <v>0</v>
      </c>
    </row>
    <row r="76" spans="1:14" x14ac:dyDescent="0.35">
      <c r="A76" s="5" t="s">
        <v>31</v>
      </c>
      <c r="B76" s="106">
        <v>0</v>
      </c>
      <c r="C76" s="15">
        <v>6.6</v>
      </c>
      <c r="D76" s="85">
        <f>B76*C76</f>
        <v>0</v>
      </c>
    </row>
    <row r="77" spans="1:14" x14ac:dyDescent="0.35">
      <c r="A77" s="5" t="s">
        <v>32</v>
      </c>
      <c r="B77" s="106">
        <v>0</v>
      </c>
      <c r="C77" s="15">
        <v>5.8</v>
      </c>
      <c r="D77" s="85">
        <f>B77*C77</f>
        <v>0</v>
      </c>
    </row>
    <row r="78" spans="1:14" ht="12" thickBot="1" x14ac:dyDescent="0.4">
      <c r="A78" s="7" t="s">
        <v>33</v>
      </c>
      <c r="B78" s="120">
        <v>0</v>
      </c>
      <c r="C78" s="20">
        <v>4.4000000000000004</v>
      </c>
      <c r="D78" s="90">
        <f>B78*C78</f>
        <v>0</v>
      </c>
    </row>
    <row r="79" spans="1:14" ht="12" thickBot="1" x14ac:dyDescent="0.4">
      <c r="A79" s="2" t="s">
        <v>34</v>
      </c>
      <c r="B79" s="166">
        <f>SUM(B80:B83)</f>
        <v>0</v>
      </c>
      <c r="C79" s="19"/>
      <c r="D79" s="91"/>
      <c r="I79" s="71"/>
      <c r="J79" s="71"/>
      <c r="K79" s="86" t="s">
        <v>34</v>
      </c>
      <c r="L79" s="94">
        <f>SUM(D80:D83)</f>
        <v>0</v>
      </c>
    </row>
    <row r="80" spans="1:14" x14ac:dyDescent="0.35">
      <c r="A80" s="5" t="s">
        <v>35</v>
      </c>
      <c r="B80" s="106">
        <v>0</v>
      </c>
      <c r="C80" s="15">
        <v>7.3</v>
      </c>
      <c r="D80" s="85">
        <f>B80*C80</f>
        <v>0</v>
      </c>
    </row>
    <row r="81" spans="1:12" x14ac:dyDescent="0.35">
      <c r="A81" s="5" t="s">
        <v>36</v>
      </c>
      <c r="B81" s="106">
        <v>0</v>
      </c>
      <c r="C81" s="15">
        <v>5.8</v>
      </c>
      <c r="D81" s="85">
        <f>B81*C81</f>
        <v>0</v>
      </c>
    </row>
    <row r="82" spans="1:12" x14ac:dyDescent="0.35">
      <c r="A82" s="5" t="s">
        <v>37</v>
      </c>
      <c r="B82" s="106">
        <v>0</v>
      </c>
      <c r="C82" s="15">
        <v>5.8</v>
      </c>
      <c r="D82" s="85">
        <f>B82*C82</f>
        <v>0</v>
      </c>
    </row>
    <row r="83" spans="1:12" ht="12" thickBot="1" x14ac:dyDescent="0.4">
      <c r="A83" s="7" t="s">
        <v>38</v>
      </c>
      <c r="B83" s="120">
        <v>0</v>
      </c>
      <c r="C83" s="20">
        <v>3.7</v>
      </c>
      <c r="D83" s="90">
        <f>B83*C83</f>
        <v>0</v>
      </c>
    </row>
    <row r="84" spans="1:12" ht="12" thickBot="1" x14ac:dyDescent="0.4">
      <c r="A84" s="8" t="s">
        <v>39</v>
      </c>
      <c r="B84" s="164">
        <f>SUM(B85:B90)</f>
        <v>0</v>
      </c>
      <c r="C84" s="21"/>
      <c r="D84" s="91"/>
      <c r="I84" s="65"/>
      <c r="J84" s="65"/>
      <c r="K84" s="88" t="s">
        <v>39</v>
      </c>
      <c r="L84" s="89">
        <f>SUM(D85:D90)</f>
        <v>0</v>
      </c>
    </row>
    <row r="85" spans="1:12" x14ac:dyDescent="0.35">
      <c r="A85" s="9" t="s">
        <v>40</v>
      </c>
      <c r="B85" s="121">
        <v>0</v>
      </c>
      <c r="C85" s="22">
        <v>16.8</v>
      </c>
      <c r="D85" s="85">
        <f t="shared" ref="D85:D90" si="7">B85*C85</f>
        <v>0</v>
      </c>
    </row>
    <row r="86" spans="1:12" x14ac:dyDescent="0.35">
      <c r="A86" s="9" t="s">
        <v>41</v>
      </c>
      <c r="B86" s="121">
        <v>0</v>
      </c>
      <c r="C86" s="22">
        <v>8</v>
      </c>
      <c r="D86" s="85">
        <f t="shared" si="7"/>
        <v>0</v>
      </c>
    </row>
    <row r="87" spans="1:12" x14ac:dyDescent="0.35">
      <c r="A87" s="9" t="s">
        <v>42</v>
      </c>
      <c r="B87" s="121">
        <v>0</v>
      </c>
      <c r="C87" s="22">
        <v>9.1</v>
      </c>
      <c r="D87" s="85">
        <f t="shared" si="7"/>
        <v>0</v>
      </c>
    </row>
    <row r="88" spans="1:12" x14ac:dyDescent="0.35">
      <c r="A88" s="9" t="s">
        <v>43</v>
      </c>
      <c r="B88" s="121">
        <v>0</v>
      </c>
      <c r="C88" s="22">
        <v>1.6</v>
      </c>
      <c r="D88" s="85">
        <f t="shared" si="7"/>
        <v>0</v>
      </c>
    </row>
    <row r="89" spans="1:12" x14ac:dyDescent="0.35">
      <c r="A89" s="9" t="s">
        <v>44</v>
      </c>
      <c r="B89" s="121">
        <v>0</v>
      </c>
      <c r="C89" s="23">
        <v>0.4</v>
      </c>
      <c r="D89" s="85">
        <f t="shared" si="7"/>
        <v>0</v>
      </c>
    </row>
    <row r="90" spans="1:12" ht="12" thickBot="1" x14ac:dyDescent="0.4">
      <c r="A90" s="10" t="s">
        <v>45</v>
      </c>
      <c r="B90" s="122">
        <v>0</v>
      </c>
      <c r="C90" s="24">
        <v>5.64</v>
      </c>
      <c r="D90" s="90">
        <f t="shared" si="7"/>
        <v>0</v>
      </c>
    </row>
    <row r="91" spans="1:12" ht="12" thickBot="1" x14ac:dyDescent="0.4">
      <c r="A91" s="8" t="s">
        <v>46</v>
      </c>
      <c r="B91" s="164">
        <f>SUM(B92:B96)</f>
        <v>0</v>
      </c>
      <c r="C91" s="21" t="s">
        <v>4</v>
      </c>
      <c r="D91" s="91"/>
      <c r="I91" s="65"/>
      <c r="J91" s="65"/>
      <c r="K91" s="88" t="s">
        <v>91</v>
      </c>
      <c r="L91" s="89">
        <f>SUM(D92:D96)</f>
        <v>0</v>
      </c>
    </row>
    <row r="92" spans="1:12" x14ac:dyDescent="0.35">
      <c r="A92" s="9" t="s">
        <v>47</v>
      </c>
      <c r="B92" s="121">
        <v>0</v>
      </c>
      <c r="C92" s="22">
        <v>0.37</v>
      </c>
      <c r="D92" s="85">
        <f>B92*C92</f>
        <v>0</v>
      </c>
    </row>
    <row r="93" spans="1:12" x14ac:dyDescent="0.35">
      <c r="A93" s="9" t="s">
        <v>48</v>
      </c>
      <c r="B93" s="121">
        <v>0</v>
      </c>
      <c r="C93" s="22">
        <v>0.37</v>
      </c>
      <c r="D93" s="85">
        <f>B93*C93</f>
        <v>0</v>
      </c>
    </row>
    <row r="94" spans="1:12" x14ac:dyDescent="0.35">
      <c r="A94" s="9" t="s">
        <v>49</v>
      </c>
      <c r="B94" s="121">
        <v>0</v>
      </c>
      <c r="C94" s="22">
        <v>0.11</v>
      </c>
      <c r="D94" s="85">
        <f>B94*C94</f>
        <v>0</v>
      </c>
    </row>
    <row r="95" spans="1:12" x14ac:dyDescent="0.35">
      <c r="A95" s="9" t="s">
        <v>50</v>
      </c>
      <c r="B95" s="121">
        <v>0</v>
      </c>
      <c r="C95" s="22">
        <v>0.24</v>
      </c>
      <c r="D95" s="85">
        <f>B95*C95</f>
        <v>0</v>
      </c>
    </row>
    <row r="96" spans="1:12" ht="12" thickBot="1" x14ac:dyDescent="0.4">
      <c r="A96" s="10" t="s">
        <v>51</v>
      </c>
      <c r="B96" s="122">
        <v>0</v>
      </c>
      <c r="C96" s="25">
        <v>0.68</v>
      </c>
      <c r="D96" s="90">
        <f>B96*C96</f>
        <v>0</v>
      </c>
    </row>
    <row r="97" spans="1:12" ht="12" thickBot="1" x14ac:dyDescent="0.4">
      <c r="A97" s="2" t="s">
        <v>52</v>
      </c>
      <c r="B97" s="166">
        <f>SUM(B98:B105)</f>
        <v>0</v>
      </c>
      <c r="C97" s="26"/>
      <c r="D97" s="91"/>
      <c r="I97" s="71"/>
      <c r="J97" s="71"/>
      <c r="K97" s="86" t="s">
        <v>92</v>
      </c>
      <c r="L97" s="94">
        <f>SUM(D98:D110)</f>
        <v>0</v>
      </c>
    </row>
    <row r="98" spans="1:12" x14ac:dyDescent="0.35">
      <c r="A98" s="5" t="s">
        <v>53</v>
      </c>
      <c r="B98" s="106">
        <v>0</v>
      </c>
      <c r="C98" s="16">
        <v>46.1</v>
      </c>
      <c r="D98" s="85">
        <f t="shared" ref="D98:D105" si="8">B98*C98</f>
        <v>0</v>
      </c>
      <c r="E98" s="1" t="s">
        <v>105</v>
      </c>
    </row>
    <row r="99" spans="1:12" x14ac:dyDescent="0.35">
      <c r="A99" s="5" t="s">
        <v>54</v>
      </c>
      <c r="B99" s="106">
        <v>0</v>
      </c>
      <c r="C99" s="16">
        <v>23.05</v>
      </c>
      <c r="D99" s="85">
        <f t="shared" si="8"/>
        <v>0</v>
      </c>
      <c r="E99" s="1" t="s">
        <v>104</v>
      </c>
    </row>
    <row r="100" spans="1:12" x14ac:dyDescent="0.35">
      <c r="A100" s="5" t="s">
        <v>55</v>
      </c>
      <c r="B100" s="106">
        <v>0</v>
      </c>
      <c r="C100" s="16">
        <v>11</v>
      </c>
      <c r="D100" s="85">
        <f t="shared" si="8"/>
        <v>0</v>
      </c>
      <c r="E100" s="1" t="s">
        <v>107</v>
      </c>
    </row>
    <row r="101" spans="1:12" x14ac:dyDescent="0.35">
      <c r="A101" s="5" t="s">
        <v>56</v>
      </c>
      <c r="B101" s="106">
        <v>0</v>
      </c>
      <c r="C101" s="15">
        <v>22</v>
      </c>
      <c r="D101" s="85">
        <f t="shared" si="8"/>
        <v>0</v>
      </c>
      <c r="E101" s="1" t="s">
        <v>107</v>
      </c>
    </row>
    <row r="102" spans="1:12" x14ac:dyDescent="0.35">
      <c r="A102" s="5" t="s">
        <v>57</v>
      </c>
      <c r="B102" s="106">
        <v>0</v>
      </c>
      <c r="C102" s="15">
        <v>8.5</v>
      </c>
      <c r="D102" s="85">
        <f t="shared" si="8"/>
        <v>0</v>
      </c>
      <c r="E102" s="1" t="s">
        <v>106</v>
      </c>
    </row>
    <row r="103" spans="1:12" x14ac:dyDescent="0.35">
      <c r="A103" s="5" t="s">
        <v>58</v>
      </c>
      <c r="B103" s="106">
        <v>0</v>
      </c>
      <c r="C103" s="15">
        <v>4.9000000000000004</v>
      </c>
      <c r="D103" s="85">
        <f t="shared" si="8"/>
        <v>0</v>
      </c>
      <c r="E103" s="1" t="s">
        <v>106</v>
      </c>
    </row>
    <row r="104" spans="1:12" x14ac:dyDescent="0.35">
      <c r="A104" s="5" t="s">
        <v>59</v>
      </c>
      <c r="B104" s="106">
        <v>0</v>
      </c>
      <c r="C104" s="15">
        <v>5.5</v>
      </c>
      <c r="D104" s="85">
        <f t="shared" si="8"/>
        <v>0</v>
      </c>
      <c r="E104" s="1" t="s">
        <v>106</v>
      </c>
    </row>
    <row r="105" spans="1:12" x14ac:dyDescent="0.35">
      <c r="A105" s="7" t="s">
        <v>60</v>
      </c>
      <c r="B105" s="120">
        <v>0</v>
      </c>
      <c r="C105" s="20">
        <v>3</v>
      </c>
      <c r="D105" s="90">
        <f t="shared" si="8"/>
        <v>0</v>
      </c>
      <c r="E105" s="1" t="s">
        <v>106</v>
      </c>
    </row>
    <row r="106" spans="1:12" x14ac:dyDescent="0.35">
      <c r="A106" s="2" t="s">
        <v>61</v>
      </c>
      <c r="B106" s="167">
        <f>SUM(B107:B110)</f>
        <v>0</v>
      </c>
      <c r="C106" s="27"/>
      <c r="D106" s="91"/>
    </row>
    <row r="107" spans="1:12" x14ac:dyDescent="0.35">
      <c r="A107" s="5" t="s">
        <v>129</v>
      </c>
      <c r="B107" s="106">
        <v>0</v>
      </c>
      <c r="C107" s="15">
        <v>4.8</v>
      </c>
      <c r="D107" s="85">
        <f>B107*C107</f>
        <v>0</v>
      </c>
      <c r="E107" s="1" t="s">
        <v>103</v>
      </c>
    </row>
    <row r="108" spans="1:12" x14ac:dyDescent="0.35">
      <c r="A108" s="5" t="s">
        <v>130</v>
      </c>
      <c r="B108" s="106">
        <v>0</v>
      </c>
      <c r="C108" s="15">
        <v>0.35</v>
      </c>
      <c r="D108" s="85">
        <f>B108*C108</f>
        <v>0</v>
      </c>
    </row>
    <row r="109" spans="1:12" x14ac:dyDescent="0.35">
      <c r="A109" s="5" t="s">
        <v>131</v>
      </c>
      <c r="B109" s="106">
        <v>0</v>
      </c>
      <c r="C109" s="15">
        <v>0.6</v>
      </c>
      <c r="D109" s="85">
        <f>B109*C109</f>
        <v>0</v>
      </c>
    </row>
    <row r="110" spans="1:12" x14ac:dyDescent="0.35">
      <c r="A110" s="7" t="s">
        <v>62</v>
      </c>
      <c r="B110" s="120">
        <v>0</v>
      </c>
      <c r="C110" s="20">
        <v>1.2</v>
      </c>
      <c r="D110" s="90">
        <f>B110*C110</f>
        <v>0</v>
      </c>
      <c r="E110" s="1" t="s">
        <v>108</v>
      </c>
    </row>
    <row r="111" spans="1:12" ht="16.5" customHeight="1" x14ac:dyDescent="0.35">
      <c r="A111" s="168" t="s">
        <v>138</v>
      </c>
      <c r="B111" s="168"/>
      <c r="C111" s="168"/>
      <c r="D111" s="95">
        <f>SUM(D49:D65)+D71+D73+SUM(D75:D110)</f>
        <v>0</v>
      </c>
    </row>
  </sheetData>
  <sheetProtection algorithmName="SHA-512" hashValue="NkPTkkdlOw53pbvB8GrnY3Nlo1RAQFfN9NwR2gXO4b7Ju5QQKsWLtJQspoQqBYxI/XQc2cCdZOhijle0Ivf8fQ==" saltValue="2MBkjjoY25rLNGCd4lUmdQ==" spinCount="100000" sheet="1" objects="1" scenarios="1"/>
  <mergeCells count="19">
    <mergeCell ref="J1:L2"/>
    <mergeCell ref="H1:I1"/>
    <mergeCell ref="H3:I3"/>
    <mergeCell ref="J3:L3"/>
    <mergeCell ref="E50:H50"/>
    <mergeCell ref="L28:L29"/>
    <mergeCell ref="A111:C111"/>
    <mergeCell ref="B5:D5"/>
    <mergeCell ref="E5:G5"/>
    <mergeCell ref="A5:A6"/>
    <mergeCell ref="H5:K5"/>
    <mergeCell ref="B36:D36"/>
    <mergeCell ref="E36:G36"/>
    <mergeCell ref="H42:J42"/>
    <mergeCell ref="E49:H49"/>
    <mergeCell ref="H36:K36"/>
    <mergeCell ref="A36:A37"/>
    <mergeCell ref="C45:D45"/>
    <mergeCell ref="E48:H48"/>
  </mergeCells>
  <phoneticPr fontId="6" type="noConversion"/>
  <pageMargins left="0.78740157480314965" right="0.78740157480314965" top="0.59055118110236227" bottom="0.98425196850393704" header="0.51181102362204722" footer="0.51181102362204722"/>
  <pageSetup paperSize="9" orientation="landscape" r:id="rId1"/>
  <headerFooter alignWithMargins="0">
    <oddFooter>&amp;RLandwirtschaft Aargau / Stand Juli 2008 / 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3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3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Hänzi Peter</dc:creator>
  <cp:lastModifiedBy>Hänzi Peter</cp:lastModifiedBy>
  <cp:lastPrinted>2013-12-02T14:30:26Z</cp:lastPrinted>
  <dcterms:created xsi:type="dcterms:W3CDTF">2008-06-09T08:59:12Z</dcterms:created>
  <dcterms:modified xsi:type="dcterms:W3CDTF">2022-03-10T10:29:07Z</dcterms:modified>
</cp:coreProperties>
</file>