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L:\AFU\620.10.0003_Oberflächengewässer\Verwaltung-Organisatorisches\Internet Auftritt\Homepage OFGW Aktualiserung 2021\"/>
    </mc:Choice>
  </mc:AlternateContent>
  <bookViews>
    <workbookView xWindow="0" yWindow="0" windowWidth="28800" windowHeight="11460"/>
  </bookViews>
  <sheets>
    <sheet name="AG-Trend Beurteilung" sheetId="1" r:id="rId1"/>
    <sheet name="Schlüssel" sheetId="3" r:id="rId2"/>
    <sheet name="Messwerte" sheetId="8" r:id="rId3"/>
    <sheet name="Bewertungen Übersicht" sheetId="10" r:id="rId4"/>
  </sheets>
  <definedNames>
    <definedName name="_xlnm._FilterDatabase" localSheetId="0" hidden="1">'AG-Trend Beurteilung'!$A$1:$S$16</definedName>
    <definedName name="_xlnm.Print_Titles" localSheetId="0">'AG-Trend Beurteilung'!$1:$1</definedName>
  </definedNames>
  <calcPr calcId="162913"/>
</workbook>
</file>

<file path=xl/calcChain.xml><?xml version="1.0" encoding="utf-8"?>
<calcChain xmlns="http://schemas.openxmlformats.org/spreadsheetml/2006/main">
  <c r="E4" i="10" l="1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D7" i="10"/>
  <c r="D6" i="10"/>
  <c r="D5" i="10"/>
  <c r="D4" i="10"/>
  <c r="D3" i="10"/>
  <c r="C7" i="10"/>
  <c r="C6" i="10"/>
  <c r="C5" i="10"/>
  <c r="C4" i="10"/>
  <c r="C3" i="10"/>
  <c r="J3" i="10"/>
  <c r="I3" i="10"/>
  <c r="H3" i="10"/>
  <c r="G3" i="10"/>
  <c r="F3" i="10"/>
  <c r="E3" i="10"/>
  <c r="F8" i="10" l="1"/>
  <c r="C8" i="10"/>
  <c r="G8" i="10"/>
  <c r="E8" i="10"/>
  <c r="H8" i="10"/>
  <c r="I8" i="10"/>
  <c r="D8" i="10"/>
  <c r="J8" i="10"/>
</calcChain>
</file>

<file path=xl/sharedStrings.xml><?xml version="1.0" encoding="utf-8"?>
<sst xmlns="http://schemas.openxmlformats.org/spreadsheetml/2006/main" count="508" uniqueCount="132">
  <si>
    <t>Code</t>
  </si>
  <si>
    <t>Wyna</t>
  </si>
  <si>
    <t>Jahr</t>
  </si>
  <si>
    <t>Aabach</t>
  </si>
  <si>
    <t>Suhre</t>
  </si>
  <si>
    <t>Rothrist</t>
  </si>
  <si>
    <t>Zofingen</t>
  </si>
  <si>
    <t>Pfaffnern</t>
  </si>
  <si>
    <t>Wigger</t>
  </si>
  <si>
    <t>Aarau</t>
  </si>
  <si>
    <t>Sissle</t>
  </si>
  <si>
    <t>Möhlinbach</t>
  </si>
  <si>
    <t>Kurzbezeichnung</t>
  </si>
  <si>
    <t>Gewässer</t>
  </si>
  <si>
    <t>Bachkatasternummer</t>
  </si>
  <si>
    <t>Bemerkungen</t>
  </si>
  <si>
    <t>Z_Koordinate</t>
  </si>
  <si>
    <t>Politische_Gemeinde</t>
  </si>
  <si>
    <t>Langer_Name</t>
  </si>
  <si>
    <t>1.03.000</t>
  </si>
  <si>
    <t>1.05.000</t>
  </si>
  <si>
    <t>2.09.000</t>
  </si>
  <si>
    <t>2.17.000</t>
  </si>
  <si>
    <t>2.16.000</t>
  </si>
  <si>
    <t>2.10.000</t>
  </si>
  <si>
    <t>2.06.000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</si>
  <si>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+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</si>
  <si>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-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</si>
  <si>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-</t>
    </r>
  </si>
  <si>
    <r>
      <t>P</t>
    </r>
    <r>
      <rPr>
        <b/>
        <vertAlign val="subscript"/>
        <sz val="10"/>
        <rFont val="Arial"/>
        <family val="2"/>
      </rPr>
      <t>tot</t>
    </r>
  </si>
  <si>
    <r>
      <t>PO</t>
    </r>
    <r>
      <rPr>
        <b/>
        <vertAlign val="subscript"/>
        <sz val="10"/>
        <rFont val="Arial"/>
        <family val="2"/>
      </rPr>
      <t>4</t>
    </r>
  </si>
  <si>
    <r>
      <t>BSB</t>
    </r>
    <r>
      <rPr>
        <b/>
        <vertAlign val="subscript"/>
        <sz val="10"/>
        <rFont val="Arial"/>
        <family val="2"/>
      </rPr>
      <t>5</t>
    </r>
  </si>
  <si>
    <t>DOC</t>
  </si>
  <si>
    <t>Gesamt</t>
  </si>
  <si>
    <t>Datum</t>
  </si>
  <si>
    <t xml:space="preserve">  sehr gut</t>
  </si>
  <si>
    <t xml:space="preserve">  gut</t>
  </si>
  <si>
    <t xml:space="preserve">  mässig</t>
  </si>
  <si>
    <t xml:space="preserve">  unbefriedigend</t>
  </si>
  <si>
    <t xml:space="preserve">  schlecht</t>
  </si>
  <si>
    <r>
      <t>dreifach: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, NO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, BSB</t>
    </r>
    <r>
      <rPr>
        <vertAlign val="subscript"/>
        <sz val="10"/>
        <rFont val="Arial"/>
        <family val="2"/>
      </rPr>
      <t>5</t>
    </r>
  </si>
  <si>
    <r>
      <t>doppelt: 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, PO</t>
    </r>
    <r>
      <rPr>
        <vertAlign val="subscript"/>
        <sz val="10"/>
        <rFont val="Arial"/>
        <family val="2"/>
      </rPr>
      <t>4</t>
    </r>
  </si>
  <si>
    <r>
      <t>einfach: P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>, DOC</t>
    </r>
  </si>
  <si>
    <t>Bünz</t>
  </si>
  <si>
    <t>E_Koord_m</t>
  </si>
  <si>
    <t>N_Koord_m</t>
  </si>
  <si>
    <t>NH4+</t>
  </si>
  <si>
    <t>NO2-</t>
  </si>
  <si>
    <t>NO3-</t>
  </si>
  <si>
    <t>Ptot</t>
  </si>
  <si>
    <t>PO4</t>
  </si>
  <si>
    <t>BSB5</t>
  </si>
  <si>
    <t>sehr gut</t>
  </si>
  <si>
    <t>gut</t>
  </si>
  <si>
    <t>mässig</t>
  </si>
  <si>
    <t>unbefriedigend</t>
  </si>
  <si>
    <t>schlecht</t>
  </si>
  <si>
    <t>Total</t>
  </si>
  <si>
    <t xml:space="preserve">Erhöhte Nähststoffbelastungen (Zustandsklassen mässig, unbefriedigend und schlecht) sind typischerweise auf die Abschwemmung von Nährstoffen aus landwirtschaftlichen Nutzflächen und/oder auf Einträge aus der Siedlungswentässerung zurückzuführen. </t>
  </si>
  <si>
    <t>Die Klassierungen "sehr gut" und "gut" erfüllen die gesetzlichen Vorgaben.</t>
  </si>
  <si>
    <t>Gesamtbeurteilung gewichtet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</si>
  <si>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</si>
  <si>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</si>
  <si>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</si>
  <si>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</si>
  <si>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</si>
  <si>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</si>
  <si>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</si>
  <si>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</si>
  <si>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</si>
  <si>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</si>
  <si>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</si>
  <si>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</si>
  <si>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</si>
  <si>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</si>
  <si>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</si>
  <si>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Aare - Aarau</t>
  </si>
  <si>
    <t>Aare - Felsenau</t>
  </si>
  <si>
    <t>Reuss - Rottenschwil</t>
  </si>
  <si>
    <t>Reuss - Gebenstorf</t>
  </si>
  <si>
    <t>Limmat - Turgi</t>
  </si>
  <si>
    <t>Pfaffnern - Rothrist</t>
  </si>
  <si>
    <t>Wigger - Zofingen</t>
  </si>
  <si>
    <t>Suhre - Suhr</t>
  </si>
  <si>
    <t>Wyna - Suhr</t>
  </si>
  <si>
    <t>Aabach - Niederlenz</t>
  </si>
  <si>
    <t>Bünz - Möriken</t>
  </si>
  <si>
    <t>Surb - Döttingen</t>
  </si>
  <si>
    <t>Sissle - Eiken</t>
  </si>
  <si>
    <t>Küntenerbach - Künten</t>
  </si>
  <si>
    <t>Möhlinbach - Zeiningen</t>
  </si>
  <si>
    <t>Aare - Aarau, Kraftwerk IBA, Oberwasserkanal</t>
  </si>
  <si>
    <t>Aare - Felsenau, Brücke Felsenau-Koblenz, linke Hälfte</t>
  </si>
  <si>
    <t>Reuss - Rottenschwil, Brücke Kantonsstrasse, linke Hälfte</t>
  </si>
  <si>
    <t>Reuss - Gebenstorf, Brücke Kantonsstrasse, rechte Hälfte</t>
  </si>
  <si>
    <t>Limmat - Turgi, neue Brücke ABB, linke Hälfte</t>
  </si>
  <si>
    <t>Pfaffnern - Rothrist, Brücke Rishalden</t>
  </si>
  <si>
    <t>Wigger - Zofingen, Brücke Bleichi, Punkt 424</t>
  </si>
  <si>
    <t>Suhre - Suhr, Brücke bei Zentrum Bärenmatte</t>
  </si>
  <si>
    <t>Wyna - Suhr, Brücke Kantonsstrasse, bei Pegel ALG</t>
  </si>
  <si>
    <t>Aabach - Niederlenz, Aabachmatte, bei Ausleitung</t>
  </si>
  <si>
    <t>Bünz - Möriken, Brücke Möriken-Niederlenz</t>
  </si>
  <si>
    <t>Surb - Döttingen, Brücke Schiessstand, bei Pegel ALG</t>
  </si>
  <si>
    <t>Sissle - Eiken, bei Hydrometrie ALG</t>
  </si>
  <si>
    <t>Küntenerbach - Künten, bei Hydrometrie ALG</t>
  </si>
  <si>
    <t>Möhlinbach - Zeiningen, bei Hydrometrie ALG</t>
  </si>
  <si>
    <t>Aare</t>
  </si>
  <si>
    <t>Reuss</t>
  </si>
  <si>
    <t>Limmat</t>
  </si>
  <si>
    <t>Surb</t>
  </si>
  <si>
    <t>Küntenerbach</t>
  </si>
  <si>
    <t>2.00.000</t>
  </si>
  <si>
    <t>4.00.000</t>
  </si>
  <si>
    <t>3.00.000</t>
  </si>
  <si>
    <t>2.07.000</t>
  </si>
  <si>
    <t>2.02.000</t>
  </si>
  <si>
    <t>4.00.355</t>
  </si>
  <si>
    <t>Leuggern</t>
  </si>
  <si>
    <t>Rottenschwil</t>
  </si>
  <si>
    <t>Gebenstorf</t>
  </si>
  <si>
    <t>Turgi</t>
  </si>
  <si>
    <t>Suhr</t>
  </si>
  <si>
    <t>Niederlenz</t>
  </si>
  <si>
    <t>Möriken-Wildegg</t>
  </si>
  <si>
    <t>Döttingen</t>
  </si>
  <si>
    <t>Eiken</t>
  </si>
  <si>
    <t>Künten</t>
  </si>
  <si>
    <t>Zeiningen</t>
  </si>
  <si>
    <t xml:space="preserve">Die Klassierung der Nährstoffe beruht auf dem Modul Chemie, Nährstoffe des Modulstufen-Konzepts des Bundes. Grundlage sind die Daten aus monatlichen Stichproben. </t>
  </si>
  <si>
    <t>Zustandsklasse</t>
  </si>
  <si>
    <t>Lesehilfe des Farbcodes nach Modulstufenkonzept des Bundes</t>
  </si>
  <si>
    <t>Sissle am 17.9.2020 ohne 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</si>
</sst>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[&gt;=20]0.000;[&gt;=2]0.000;0.000"/>
    <numFmt numFmtId="167" formatCode="[&gt;=2]0.00;[&gt;=0.2]0.00;0.00"/>
    <numFmt numFmtId="168" formatCode="[&gt;=50]0.000;0.000"/>
    <numFmt numFmtId="169" formatCode="[&gt;=20]0.0;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Modern"/>
      <family val="3"/>
      <charset val="255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"/>
      <color rgb="FF000000"/>
      <name val="Arial Unicode MS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1FB7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3" fillId="4" borderId="4" xfId="4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/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6" borderId="18" xfId="0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7" xfId="0" applyNumberFormat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4" fontId="1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0" xfId="0" applyNumberFormat="1"/>
    <xf numFmtId="165" fontId="1" fillId="0" borderId="2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12" xfId="0" applyFont="1" applyBorder="1" applyAlignment="1">
      <alignment vertical="center"/>
    </xf>
    <xf numFmtId="0" fontId="13" fillId="8" borderId="26" xfId="0" applyFont="1" applyFill="1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/>
    <xf numFmtId="167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9" fontId="0" fillId="0" borderId="0" xfId="0" quotePrefix="1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0" fillId="0" borderId="7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7" xfId="0" quotePrefix="1" applyNumberForma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9" fontId="0" fillId="0" borderId="8" xfId="0" applyNumberForma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vertical="center" wrapText="1"/>
    </xf>
    <xf numFmtId="0" fontId="0" fillId="0" borderId="0" xfId="0" applyAlignment="1"/>
    <xf numFmtId="0" fontId="1" fillId="9" borderId="0" xfId="0" applyFont="1" applyFill="1"/>
    <xf numFmtId="0" fontId="1" fillId="5" borderId="0" xfId="0" applyFont="1" applyFill="1"/>
    <xf numFmtId="0" fontId="1" fillId="10" borderId="0" xfId="0" applyFont="1" applyFill="1"/>
    <xf numFmtId="0" fontId="1" fillId="3" borderId="0" xfId="0" applyFont="1" applyFill="1"/>
    <xf numFmtId="0" fontId="14" fillId="0" borderId="0" xfId="0" applyFont="1"/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7" borderId="7" xfId="0" applyFont="1" applyFill="1" applyBorder="1"/>
    <xf numFmtId="0" fontId="0" fillId="0" borderId="7" xfId="0" applyBorder="1" applyAlignment="1">
      <alignment horizontal="center"/>
    </xf>
  </cellXfs>
  <cellStyles count="6">
    <cellStyle name="Normal 2" xfId="1"/>
    <cellStyle name="Normal_ETI_MEPT04_modèle" xfId="2"/>
    <cellStyle name="Standard" xfId="0" builtinId="0"/>
    <cellStyle name="Standard 2" xfId="3"/>
    <cellStyle name="Standard 3" xfId="5"/>
    <cellStyle name="Standard 4" xfId="4"/>
  </cellStyles>
  <dxfs count="96"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00D4"/>
        </patternFill>
      </fill>
    </dxf>
    <dxf>
      <fill>
        <patternFill>
          <bgColor rgb="FF1FB714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00"/>
      <color rgb="FFFF9900"/>
      <color rgb="FFFFFF00"/>
      <color rgb="FF7ABC32"/>
      <color rgb="FF1FB714"/>
      <color rgb="FF0000D4"/>
      <color rgb="FF4FC832"/>
      <color rgb="FF0000FF"/>
      <color rgb="FF000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'Bewertungen Übersicht'!$B$3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'Bewertungen Übersicht'!$C$2:$J$2</c:f>
              <c:strCache>
                <c:ptCount val="8"/>
                <c:pt idx="0">
                  <c:v>Gesamt</c:v>
                </c:pt>
                <c:pt idx="1">
                  <c:v>NH4+</c:v>
                </c:pt>
                <c:pt idx="2">
                  <c:v>NO2-</c:v>
                </c:pt>
                <c:pt idx="3">
                  <c:v>NO3-</c:v>
                </c:pt>
                <c:pt idx="4">
                  <c:v>Ptot</c:v>
                </c:pt>
                <c:pt idx="5">
                  <c:v>PO4</c:v>
                </c:pt>
                <c:pt idx="6">
                  <c:v>BSB5</c:v>
                </c:pt>
                <c:pt idx="7">
                  <c:v>DOC</c:v>
                </c:pt>
              </c:strCache>
            </c:strRef>
          </c:cat>
          <c:val>
            <c:numRef>
              <c:f>'Bewertungen Übersicht'!$C$3:$J$3</c:f>
              <c:numCache>
                <c:formatCode>General</c:formatCode>
                <c:ptCount val="8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4-449D-A293-5485DF67C856}"/>
            </c:ext>
          </c:extLst>
        </c:ser>
        <c:ser>
          <c:idx val="1"/>
          <c:order val="1"/>
          <c:tx>
            <c:strRef>
              <c:f>'Bewertungen Übersicht'!$B$4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'Bewertungen Übersicht'!$C$2:$J$2</c:f>
              <c:strCache>
                <c:ptCount val="8"/>
                <c:pt idx="0">
                  <c:v>Gesamt</c:v>
                </c:pt>
                <c:pt idx="1">
                  <c:v>NH4+</c:v>
                </c:pt>
                <c:pt idx="2">
                  <c:v>NO2-</c:v>
                </c:pt>
                <c:pt idx="3">
                  <c:v>NO3-</c:v>
                </c:pt>
                <c:pt idx="4">
                  <c:v>Ptot</c:v>
                </c:pt>
                <c:pt idx="5">
                  <c:v>PO4</c:v>
                </c:pt>
                <c:pt idx="6">
                  <c:v>BSB5</c:v>
                </c:pt>
                <c:pt idx="7">
                  <c:v>DOC</c:v>
                </c:pt>
              </c:strCache>
            </c:strRef>
          </c:cat>
          <c:val>
            <c:numRef>
              <c:f>'Bewertungen Übersicht'!$C$4:$J$4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4-449D-A293-5485DF67C856}"/>
            </c:ext>
          </c:extLst>
        </c:ser>
        <c:ser>
          <c:idx val="2"/>
          <c:order val="2"/>
          <c:tx>
            <c:strRef>
              <c:f>'Bewertungen Übersicht'!$B$5</c:f>
              <c:strCache>
                <c:ptCount val="1"/>
                <c:pt idx="0">
                  <c:v>mässig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'Bewertungen Übersicht'!$C$2:$J$2</c:f>
              <c:strCache>
                <c:ptCount val="8"/>
                <c:pt idx="0">
                  <c:v>Gesamt</c:v>
                </c:pt>
                <c:pt idx="1">
                  <c:v>NH4+</c:v>
                </c:pt>
                <c:pt idx="2">
                  <c:v>NO2-</c:v>
                </c:pt>
                <c:pt idx="3">
                  <c:v>NO3-</c:v>
                </c:pt>
                <c:pt idx="4">
                  <c:v>Ptot</c:v>
                </c:pt>
                <c:pt idx="5">
                  <c:v>PO4</c:v>
                </c:pt>
                <c:pt idx="6">
                  <c:v>BSB5</c:v>
                </c:pt>
                <c:pt idx="7">
                  <c:v>DOC</c:v>
                </c:pt>
              </c:strCache>
            </c:strRef>
          </c:cat>
          <c:val>
            <c:numRef>
              <c:f>'Bewertungen Übersicht'!$C$5:$J$5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4-449D-A293-5485DF67C856}"/>
            </c:ext>
          </c:extLst>
        </c:ser>
        <c:ser>
          <c:idx val="3"/>
          <c:order val="3"/>
          <c:tx>
            <c:strRef>
              <c:f>'Bewertungen Übersicht'!$B$6</c:f>
              <c:strCache>
                <c:ptCount val="1"/>
                <c:pt idx="0">
                  <c:v>unbefriedigend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'Bewertungen Übersicht'!$C$2:$J$2</c:f>
              <c:strCache>
                <c:ptCount val="8"/>
                <c:pt idx="0">
                  <c:v>Gesamt</c:v>
                </c:pt>
                <c:pt idx="1">
                  <c:v>NH4+</c:v>
                </c:pt>
                <c:pt idx="2">
                  <c:v>NO2-</c:v>
                </c:pt>
                <c:pt idx="3">
                  <c:v>NO3-</c:v>
                </c:pt>
                <c:pt idx="4">
                  <c:v>Ptot</c:v>
                </c:pt>
                <c:pt idx="5">
                  <c:v>PO4</c:v>
                </c:pt>
                <c:pt idx="6">
                  <c:v>BSB5</c:v>
                </c:pt>
                <c:pt idx="7">
                  <c:v>DOC</c:v>
                </c:pt>
              </c:strCache>
            </c:strRef>
          </c:cat>
          <c:val>
            <c:numRef>
              <c:f>'Bewertungen Übersicht'!$C$6:$J$6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94-449D-A293-5485DF67C856}"/>
            </c:ext>
          </c:extLst>
        </c:ser>
        <c:ser>
          <c:idx val="4"/>
          <c:order val="4"/>
          <c:tx>
            <c:strRef>
              <c:f>'Bewertungen Übersicht'!$B$7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'Bewertungen Übersicht'!$C$2:$J$2</c:f>
              <c:strCache>
                <c:ptCount val="8"/>
                <c:pt idx="0">
                  <c:v>Gesamt</c:v>
                </c:pt>
                <c:pt idx="1">
                  <c:v>NH4+</c:v>
                </c:pt>
                <c:pt idx="2">
                  <c:v>NO2-</c:v>
                </c:pt>
                <c:pt idx="3">
                  <c:v>NO3-</c:v>
                </c:pt>
                <c:pt idx="4">
                  <c:v>Ptot</c:v>
                </c:pt>
                <c:pt idx="5">
                  <c:v>PO4</c:v>
                </c:pt>
                <c:pt idx="6">
                  <c:v>BSB5</c:v>
                </c:pt>
                <c:pt idx="7">
                  <c:v>DOC</c:v>
                </c:pt>
              </c:strCache>
            </c:strRef>
          </c:cat>
          <c:val>
            <c:numRef>
              <c:f>'Bewertungen Übersicht'!$C$7:$J$7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94-449D-A293-5485DF67C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4547360"/>
        <c:axId val="734550968"/>
      </c:barChart>
      <c:catAx>
        <c:axId val="7345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34550968"/>
        <c:crosses val="autoZero"/>
        <c:auto val="1"/>
        <c:lblAlgn val="ctr"/>
        <c:lblOffset val="100"/>
        <c:noMultiLvlLbl val="0"/>
      </c:catAx>
      <c:valAx>
        <c:axId val="734550968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Anzahl</a:t>
                </a:r>
                <a:r>
                  <a:rPr lang="de-CH" sz="14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Stellen pro Zustandsklasse</a:t>
                </a:r>
                <a:endParaRPr lang="de-CH" b="1"/>
              </a:p>
            </c:rich>
          </c:tx>
          <c:layout>
            <c:manualLayout>
              <c:xMode val="edge"/>
              <c:yMode val="edge"/>
              <c:x val="8.1707611992287953E-3"/>
              <c:y val="0.107951553449183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3454736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9</xdr:row>
      <xdr:rowOff>106680</xdr:rowOff>
    </xdr:from>
    <xdr:to>
      <xdr:col>10</xdr:col>
      <xdr:colOff>0</xdr:colOff>
      <xdr:row>38</xdr:row>
      <xdr:rowOff>68580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8489"/>
  <sheetViews>
    <sheetView tabSelected="1" zoomScale="80" zoomScaleNormal="80" zoomScaleSheetLayoutView="100" workbookViewId="0">
      <selection activeCell="V16" sqref="V16:W16"/>
    </sheetView>
  </sheetViews>
  <sheetFormatPr baseColWidth="10" defaultRowHeight="12.75" x14ac:dyDescent="0.2"/>
  <cols>
    <col min="1" max="1" width="7" style="5" customWidth="1"/>
    <col min="2" max="2" width="21.5703125" bestFit="1" customWidth="1"/>
    <col min="3" max="3" width="34.7109375" customWidth="1"/>
    <col min="4" max="5" width="12.28515625" style="2" customWidth="1"/>
    <col min="6" max="6" width="22.42578125" style="6" bestFit="1" customWidth="1"/>
    <col min="7" max="8" width="14.42578125" style="1" bestFit="1" customWidth="1"/>
    <col min="9" max="9" width="14.42578125" style="78" bestFit="1" customWidth="1"/>
    <col min="10" max="10" width="10.28515625" style="1" customWidth="1"/>
    <col min="11" max="11" width="33.28515625" style="13" customWidth="1"/>
    <col min="12" max="13" width="9.5703125" style="5" customWidth="1"/>
    <col min="14" max="14" width="9.5703125" style="11" customWidth="1"/>
    <col min="15" max="18" width="9.5703125" style="5" customWidth="1"/>
    <col min="19" max="19" width="9.5703125" style="9" customWidth="1"/>
  </cols>
  <sheetData>
    <row r="1" spans="1:19" s="3" customFormat="1" ht="66.599999999999994" customHeight="1" x14ac:dyDescent="0.2">
      <c r="A1" s="10" t="s">
        <v>0</v>
      </c>
      <c r="B1" s="12" t="s">
        <v>12</v>
      </c>
      <c r="C1" s="10" t="s">
        <v>18</v>
      </c>
      <c r="D1" s="10" t="s">
        <v>13</v>
      </c>
      <c r="E1" s="10" t="s">
        <v>14</v>
      </c>
      <c r="F1" s="10" t="s">
        <v>17</v>
      </c>
      <c r="G1" s="10" t="s">
        <v>44</v>
      </c>
      <c r="H1" s="10" t="s">
        <v>45</v>
      </c>
      <c r="I1" s="22" t="s">
        <v>16</v>
      </c>
      <c r="J1" s="10" t="s">
        <v>2</v>
      </c>
      <c r="K1" s="47" t="s">
        <v>15</v>
      </c>
      <c r="L1" s="14" t="s">
        <v>26</v>
      </c>
      <c r="M1" s="14" t="s">
        <v>27</v>
      </c>
      <c r="N1" s="14" t="s">
        <v>28</v>
      </c>
      <c r="O1" s="14" t="s">
        <v>29</v>
      </c>
      <c r="P1" s="14" t="s">
        <v>30</v>
      </c>
      <c r="Q1" s="14" t="s">
        <v>31</v>
      </c>
      <c r="R1" s="14" t="s">
        <v>32</v>
      </c>
      <c r="S1" s="8" t="s">
        <v>33</v>
      </c>
    </row>
    <row r="2" spans="1:19" ht="35.25" customHeight="1" x14ac:dyDescent="0.2">
      <c r="A2" s="7" t="s">
        <v>61</v>
      </c>
      <c r="B2" s="54" t="s">
        <v>76</v>
      </c>
      <c r="C2" s="54" t="s">
        <v>91</v>
      </c>
      <c r="D2" s="54" t="s">
        <v>106</v>
      </c>
      <c r="E2" s="54" t="s">
        <v>111</v>
      </c>
      <c r="F2" s="54" t="s">
        <v>9</v>
      </c>
      <c r="G2" s="76">
        <v>2645033</v>
      </c>
      <c r="H2" s="76">
        <v>1249470</v>
      </c>
      <c r="I2" s="77">
        <v>370</v>
      </c>
      <c r="J2" s="4">
        <v>2020</v>
      </c>
      <c r="K2" s="46"/>
      <c r="L2" s="16">
        <v>2</v>
      </c>
      <c r="M2" s="16">
        <v>2</v>
      </c>
      <c r="N2" s="16">
        <v>2</v>
      </c>
      <c r="O2" s="16">
        <v>2</v>
      </c>
      <c r="P2" s="16">
        <v>1</v>
      </c>
      <c r="Q2" s="16">
        <v>2</v>
      </c>
      <c r="R2" s="16">
        <v>3</v>
      </c>
      <c r="S2" s="15">
        <v>2</v>
      </c>
    </row>
    <row r="3" spans="1:19" ht="35.25" customHeight="1" x14ac:dyDescent="0.2">
      <c r="A3" s="7" t="s">
        <v>62</v>
      </c>
      <c r="B3" s="54" t="s">
        <v>77</v>
      </c>
      <c r="C3" s="54" t="s">
        <v>92</v>
      </c>
      <c r="D3" s="54" t="s">
        <v>106</v>
      </c>
      <c r="E3" s="54" t="s">
        <v>111</v>
      </c>
      <c r="F3" s="54" t="s">
        <v>117</v>
      </c>
      <c r="G3" s="76">
        <v>2658932</v>
      </c>
      <c r="H3" s="76">
        <v>1273036</v>
      </c>
      <c r="I3" s="77">
        <v>318</v>
      </c>
      <c r="J3" s="4">
        <v>2020</v>
      </c>
      <c r="K3" s="46"/>
      <c r="L3" s="16">
        <v>1</v>
      </c>
      <c r="M3" s="16">
        <v>2</v>
      </c>
      <c r="N3" s="16">
        <v>2</v>
      </c>
      <c r="O3" s="16">
        <v>1</v>
      </c>
      <c r="P3" s="16">
        <v>1</v>
      </c>
      <c r="Q3" s="16">
        <v>1</v>
      </c>
      <c r="R3" s="16">
        <v>2</v>
      </c>
      <c r="S3" s="15">
        <v>1</v>
      </c>
    </row>
    <row r="4" spans="1:19" ht="35.25" customHeight="1" x14ac:dyDescent="0.2">
      <c r="A4" s="7" t="s">
        <v>63</v>
      </c>
      <c r="B4" s="54" t="s">
        <v>78</v>
      </c>
      <c r="C4" s="54" t="s">
        <v>93</v>
      </c>
      <c r="D4" s="54" t="s">
        <v>107</v>
      </c>
      <c r="E4" s="54" t="s">
        <v>112</v>
      </c>
      <c r="F4" s="54" t="s">
        <v>118</v>
      </c>
      <c r="G4" s="76">
        <v>2670650</v>
      </c>
      <c r="H4" s="76">
        <v>1241325</v>
      </c>
      <c r="I4" s="77">
        <v>380</v>
      </c>
      <c r="J4" s="4">
        <v>2020</v>
      </c>
      <c r="K4" s="48"/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2</v>
      </c>
      <c r="S4" s="15">
        <v>1</v>
      </c>
    </row>
    <row r="5" spans="1:19" ht="35.25" customHeight="1" x14ac:dyDescent="0.2">
      <c r="A5" s="7" t="s">
        <v>64</v>
      </c>
      <c r="B5" s="54" t="s">
        <v>79</v>
      </c>
      <c r="C5" s="54" t="s">
        <v>94</v>
      </c>
      <c r="D5" s="54" t="s">
        <v>107</v>
      </c>
      <c r="E5" s="54" t="s">
        <v>112</v>
      </c>
      <c r="F5" s="54" t="s">
        <v>119</v>
      </c>
      <c r="G5" s="76">
        <v>2659455</v>
      </c>
      <c r="H5" s="76">
        <v>1258877</v>
      </c>
      <c r="I5" s="77">
        <v>335</v>
      </c>
      <c r="J5" s="4">
        <v>2020</v>
      </c>
      <c r="K5" s="48"/>
      <c r="L5" s="16">
        <v>1</v>
      </c>
      <c r="M5" s="16">
        <v>2</v>
      </c>
      <c r="N5" s="16">
        <v>1</v>
      </c>
      <c r="O5" s="16">
        <v>1</v>
      </c>
      <c r="P5" s="16">
        <v>1</v>
      </c>
      <c r="Q5" s="16">
        <v>1</v>
      </c>
      <c r="R5" s="16">
        <v>2</v>
      </c>
      <c r="S5" s="15">
        <v>1</v>
      </c>
    </row>
    <row r="6" spans="1:19" ht="35.25" customHeight="1" x14ac:dyDescent="0.2">
      <c r="A6" s="7" t="s">
        <v>65</v>
      </c>
      <c r="B6" s="54" t="s">
        <v>80</v>
      </c>
      <c r="C6" s="54" t="s">
        <v>95</v>
      </c>
      <c r="D6" s="54" t="s">
        <v>108</v>
      </c>
      <c r="E6" s="54" t="s">
        <v>113</v>
      </c>
      <c r="F6" s="54" t="s">
        <v>120</v>
      </c>
      <c r="G6" s="76">
        <v>2661288</v>
      </c>
      <c r="H6" s="76">
        <v>1260842</v>
      </c>
      <c r="I6" s="77">
        <v>335</v>
      </c>
      <c r="J6" s="4">
        <v>2020</v>
      </c>
      <c r="K6" s="46"/>
      <c r="L6" s="16">
        <v>1</v>
      </c>
      <c r="M6" s="16">
        <v>1</v>
      </c>
      <c r="N6" s="16">
        <v>1</v>
      </c>
      <c r="O6" s="16">
        <v>2</v>
      </c>
      <c r="P6" s="16">
        <v>2</v>
      </c>
      <c r="Q6" s="16">
        <v>1</v>
      </c>
      <c r="R6" s="16">
        <v>2</v>
      </c>
      <c r="S6" s="15">
        <v>1</v>
      </c>
    </row>
    <row r="7" spans="1:19" ht="35.25" customHeight="1" x14ac:dyDescent="0.2">
      <c r="A7" s="7" t="s">
        <v>66</v>
      </c>
      <c r="B7" s="54" t="s">
        <v>81</v>
      </c>
      <c r="C7" s="54" t="s">
        <v>96</v>
      </c>
      <c r="D7" s="54" t="s">
        <v>7</v>
      </c>
      <c r="E7" s="54" t="s">
        <v>22</v>
      </c>
      <c r="F7" s="54" t="s">
        <v>5</v>
      </c>
      <c r="G7" s="76">
        <v>2634308</v>
      </c>
      <c r="H7" s="76">
        <v>1240187</v>
      </c>
      <c r="I7" s="77">
        <v>399</v>
      </c>
      <c r="J7" s="4">
        <v>2020</v>
      </c>
      <c r="K7" s="46"/>
      <c r="L7" s="16">
        <v>2</v>
      </c>
      <c r="M7" s="16">
        <v>1</v>
      </c>
      <c r="N7" s="16">
        <v>2</v>
      </c>
      <c r="O7" s="16">
        <v>5</v>
      </c>
      <c r="P7" s="16">
        <v>3</v>
      </c>
      <c r="Q7" s="16">
        <v>3</v>
      </c>
      <c r="R7" s="16">
        <v>3</v>
      </c>
      <c r="S7" s="15">
        <v>2</v>
      </c>
    </row>
    <row r="8" spans="1:19" ht="35.25" customHeight="1" x14ac:dyDescent="0.2">
      <c r="A8" s="7" t="s">
        <v>67</v>
      </c>
      <c r="B8" s="54" t="s">
        <v>82</v>
      </c>
      <c r="C8" s="54" t="s">
        <v>97</v>
      </c>
      <c r="D8" s="54" t="s">
        <v>8</v>
      </c>
      <c r="E8" s="54" t="s">
        <v>23</v>
      </c>
      <c r="F8" s="54" t="s">
        <v>6</v>
      </c>
      <c r="G8" s="76">
        <v>2637211</v>
      </c>
      <c r="H8" s="76">
        <v>1238425</v>
      </c>
      <c r="I8" s="77">
        <v>422</v>
      </c>
      <c r="J8" s="4">
        <v>2020</v>
      </c>
      <c r="K8" s="46"/>
      <c r="L8" s="16">
        <v>2</v>
      </c>
      <c r="M8" s="16">
        <v>1</v>
      </c>
      <c r="N8" s="16">
        <v>2</v>
      </c>
      <c r="O8" s="16">
        <v>4</v>
      </c>
      <c r="P8" s="16">
        <v>3</v>
      </c>
      <c r="Q8" s="16">
        <v>2</v>
      </c>
      <c r="R8" s="16">
        <v>3</v>
      </c>
      <c r="S8" s="15">
        <v>2</v>
      </c>
    </row>
    <row r="9" spans="1:19" ht="35.25" customHeight="1" x14ac:dyDescent="0.2">
      <c r="A9" s="7" t="s">
        <v>68</v>
      </c>
      <c r="B9" s="54" t="s">
        <v>83</v>
      </c>
      <c r="C9" s="54" t="s">
        <v>98</v>
      </c>
      <c r="D9" s="54" t="s">
        <v>4</v>
      </c>
      <c r="E9" s="54" t="s">
        <v>21</v>
      </c>
      <c r="F9" s="54" t="s">
        <v>121</v>
      </c>
      <c r="G9" s="76">
        <v>2648372</v>
      </c>
      <c r="H9" s="76">
        <v>1246988</v>
      </c>
      <c r="I9" s="77">
        <v>395</v>
      </c>
      <c r="J9" s="4">
        <v>2020</v>
      </c>
      <c r="K9" s="46"/>
      <c r="L9" s="16">
        <v>2</v>
      </c>
      <c r="M9" s="16">
        <v>1</v>
      </c>
      <c r="N9" s="16">
        <v>2</v>
      </c>
      <c r="O9" s="16">
        <v>5</v>
      </c>
      <c r="P9" s="16">
        <v>5</v>
      </c>
      <c r="Q9" s="16">
        <v>2</v>
      </c>
      <c r="R9" s="16">
        <v>3</v>
      </c>
      <c r="S9" s="15">
        <v>2</v>
      </c>
    </row>
    <row r="10" spans="1:19" ht="35.25" customHeight="1" x14ac:dyDescent="0.2">
      <c r="A10" s="7" t="s">
        <v>69</v>
      </c>
      <c r="B10" s="54" t="s">
        <v>84</v>
      </c>
      <c r="C10" s="54" t="s">
        <v>99</v>
      </c>
      <c r="D10" s="54" t="s">
        <v>1</v>
      </c>
      <c r="E10" s="54" t="s">
        <v>24</v>
      </c>
      <c r="F10" s="54" t="s">
        <v>121</v>
      </c>
      <c r="G10" s="76">
        <v>2649011</v>
      </c>
      <c r="H10" s="76">
        <v>1247535</v>
      </c>
      <c r="I10" s="77">
        <v>393</v>
      </c>
      <c r="J10" s="4">
        <v>2020</v>
      </c>
      <c r="K10" s="46"/>
      <c r="L10" s="16">
        <v>2</v>
      </c>
      <c r="M10" s="16">
        <v>1</v>
      </c>
      <c r="N10" s="16">
        <v>3</v>
      </c>
      <c r="O10" s="16">
        <v>5</v>
      </c>
      <c r="P10" s="16">
        <v>5</v>
      </c>
      <c r="Q10" s="16">
        <v>2</v>
      </c>
      <c r="R10" s="16">
        <v>3</v>
      </c>
      <c r="S10" s="15">
        <v>3</v>
      </c>
    </row>
    <row r="11" spans="1:19" ht="35.25" customHeight="1" x14ac:dyDescent="0.2">
      <c r="A11" s="7" t="s">
        <v>70</v>
      </c>
      <c r="B11" s="54" t="s">
        <v>85</v>
      </c>
      <c r="C11" s="54" t="s">
        <v>100</v>
      </c>
      <c r="D11" s="54" t="s">
        <v>3</v>
      </c>
      <c r="E11" s="54" t="s">
        <v>25</v>
      </c>
      <c r="F11" s="54" t="s">
        <v>122</v>
      </c>
      <c r="G11" s="76">
        <v>2655102</v>
      </c>
      <c r="H11" s="76">
        <v>1251262</v>
      </c>
      <c r="I11" s="77">
        <v>360</v>
      </c>
      <c r="J11" s="4">
        <v>2020</v>
      </c>
      <c r="K11" s="46"/>
      <c r="L11" s="16">
        <v>1</v>
      </c>
      <c r="M11" s="16">
        <v>1</v>
      </c>
      <c r="N11" s="16">
        <v>2</v>
      </c>
      <c r="O11" s="16">
        <v>3</v>
      </c>
      <c r="P11" s="16">
        <v>2</v>
      </c>
      <c r="Q11" s="16">
        <v>2</v>
      </c>
      <c r="R11" s="16">
        <v>2</v>
      </c>
      <c r="S11" s="15">
        <v>2</v>
      </c>
    </row>
    <row r="12" spans="1:19" ht="35.25" customHeight="1" x14ac:dyDescent="0.2">
      <c r="A12" s="7" t="s">
        <v>71</v>
      </c>
      <c r="B12" s="54" t="s">
        <v>86</v>
      </c>
      <c r="C12" s="54" t="s">
        <v>101</v>
      </c>
      <c r="D12" s="54" t="s">
        <v>43</v>
      </c>
      <c r="E12" s="54" t="s">
        <v>114</v>
      </c>
      <c r="F12" s="54" t="s">
        <v>123</v>
      </c>
      <c r="G12" s="76">
        <v>2655846</v>
      </c>
      <c r="H12" s="76">
        <v>1251719</v>
      </c>
      <c r="I12" s="77">
        <v>367</v>
      </c>
      <c r="J12" s="4">
        <v>2020</v>
      </c>
      <c r="K12" s="49"/>
      <c r="L12" s="16">
        <v>2</v>
      </c>
      <c r="M12" s="16">
        <v>2</v>
      </c>
      <c r="N12" s="16">
        <v>3</v>
      </c>
      <c r="O12" s="16">
        <v>4</v>
      </c>
      <c r="P12" s="16">
        <v>4</v>
      </c>
      <c r="Q12" s="16">
        <v>3</v>
      </c>
      <c r="R12" s="16">
        <v>3</v>
      </c>
      <c r="S12" s="15">
        <v>3</v>
      </c>
    </row>
    <row r="13" spans="1:19" ht="35.25" customHeight="1" x14ac:dyDescent="0.2">
      <c r="A13" s="7" t="s">
        <v>72</v>
      </c>
      <c r="B13" s="54" t="s">
        <v>87</v>
      </c>
      <c r="C13" s="54" t="s">
        <v>102</v>
      </c>
      <c r="D13" s="54" t="s">
        <v>109</v>
      </c>
      <c r="E13" s="54" t="s">
        <v>115</v>
      </c>
      <c r="F13" s="54" t="s">
        <v>124</v>
      </c>
      <c r="G13" s="76">
        <v>2662326</v>
      </c>
      <c r="H13" s="76">
        <v>1268506</v>
      </c>
      <c r="I13" s="77">
        <v>334</v>
      </c>
      <c r="J13" s="4">
        <v>2020</v>
      </c>
      <c r="K13" s="50"/>
      <c r="L13" s="16">
        <v>1</v>
      </c>
      <c r="M13" s="16">
        <v>1</v>
      </c>
      <c r="N13" s="16">
        <v>3</v>
      </c>
      <c r="O13" s="16">
        <v>4</v>
      </c>
      <c r="P13" s="16">
        <v>5</v>
      </c>
      <c r="Q13" s="16">
        <v>1</v>
      </c>
      <c r="R13" s="16">
        <v>2</v>
      </c>
      <c r="S13" s="15">
        <v>2</v>
      </c>
    </row>
    <row r="14" spans="1:19" ht="35.25" customHeight="1" x14ac:dyDescent="0.2">
      <c r="A14" s="7" t="s">
        <v>73</v>
      </c>
      <c r="B14" s="54" t="s">
        <v>88</v>
      </c>
      <c r="C14" s="54" t="s">
        <v>103</v>
      </c>
      <c r="D14" s="54" t="s">
        <v>10</v>
      </c>
      <c r="E14" s="54" t="s">
        <v>20</v>
      </c>
      <c r="F14" s="54" t="s">
        <v>125</v>
      </c>
      <c r="G14" s="76">
        <v>2642093</v>
      </c>
      <c r="H14" s="76">
        <v>1264674</v>
      </c>
      <c r="I14" s="77">
        <v>314</v>
      </c>
      <c r="J14" s="4">
        <v>2020</v>
      </c>
      <c r="K14" s="49" t="s">
        <v>131</v>
      </c>
      <c r="L14" s="16">
        <v>1</v>
      </c>
      <c r="M14" s="16">
        <v>1</v>
      </c>
      <c r="N14" s="16">
        <v>2</v>
      </c>
      <c r="O14" s="16">
        <v>2</v>
      </c>
      <c r="P14" s="16">
        <v>1</v>
      </c>
      <c r="Q14" s="16">
        <v>1</v>
      </c>
      <c r="R14" s="16">
        <v>2</v>
      </c>
      <c r="S14" s="15">
        <v>1</v>
      </c>
    </row>
    <row r="15" spans="1:19" ht="35.25" customHeight="1" x14ac:dyDescent="0.2">
      <c r="A15" s="7" t="s">
        <v>74</v>
      </c>
      <c r="B15" s="54" t="s">
        <v>89</v>
      </c>
      <c r="C15" s="54" t="s">
        <v>104</v>
      </c>
      <c r="D15" s="54" t="s">
        <v>110</v>
      </c>
      <c r="E15" s="54" t="s">
        <v>116</v>
      </c>
      <c r="F15" s="54" t="s">
        <v>126</v>
      </c>
      <c r="G15" s="76">
        <v>2632611</v>
      </c>
      <c r="H15" s="76">
        <v>1265780</v>
      </c>
      <c r="I15" s="77">
        <v>338</v>
      </c>
      <c r="J15" s="4">
        <v>2020</v>
      </c>
      <c r="K15" s="49"/>
      <c r="L15" s="16">
        <v>1</v>
      </c>
      <c r="M15" s="16">
        <v>1</v>
      </c>
      <c r="N15" s="16">
        <v>3</v>
      </c>
      <c r="O15" s="16">
        <v>1</v>
      </c>
      <c r="P15" s="16">
        <v>1</v>
      </c>
      <c r="Q15" s="16">
        <v>1</v>
      </c>
      <c r="R15" s="16">
        <v>2</v>
      </c>
      <c r="S15" s="15">
        <v>1</v>
      </c>
    </row>
    <row r="16" spans="1:19" ht="35.25" customHeight="1" x14ac:dyDescent="0.2">
      <c r="A16" s="7" t="s">
        <v>75</v>
      </c>
      <c r="B16" s="54" t="s">
        <v>90</v>
      </c>
      <c r="C16" s="54" t="s">
        <v>105</v>
      </c>
      <c r="D16" s="54" t="s">
        <v>11</v>
      </c>
      <c r="E16" s="54" t="s">
        <v>19</v>
      </c>
      <c r="F16" s="54" t="s">
        <v>127</v>
      </c>
      <c r="G16" s="76">
        <v>2667010</v>
      </c>
      <c r="H16" s="76">
        <v>1248723</v>
      </c>
      <c r="I16" s="77">
        <v>381</v>
      </c>
      <c r="J16" s="4">
        <v>2020</v>
      </c>
      <c r="K16" s="49"/>
      <c r="L16" s="16">
        <v>1</v>
      </c>
      <c r="M16" s="16">
        <v>1</v>
      </c>
      <c r="N16" s="16">
        <v>2</v>
      </c>
      <c r="O16" s="16">
        <v>1</v>
      </c>
      <c r="P16" s="16">
        <v>1</v>
      </c>
      <c r="Q16" s="16">
        <v>2</v>
      </c>
      <c r="R16" s="16">
        <v>2</v>
      </c>
      <c r="S16" s="15">
        <v>1</v>
      </c>
    </row>
    <row r="17" spans="1:1" x14ac:dyDescent="0.2">
      <c r="A17"/>
    </row>
    <row r="18" spans="1:1" x14ac:dyDescent="0.2">
      <c r="A18"/>
    </row>
    <row r="19" spans="1:1" x14ac:dyDescent="0.2">
      <c r="A19"/>
    </row>
    <row r="1048489" spans="10:10" x14ac:dyDescent="0.2">
      <c r="J1048489" s="4">
        <v>2011</v>
      </c>
    </row>
  </sheetData>
  <autoFilter ref="A1:S16"/>
  <sortState ref="A2:AD60">
    <sortCondition ref="A60"/>
  </sortState>
  <phoneticPr fontId="2" type="noConversion"/>
  <conditionalFormatting sqref="S3:S16">
    <cfRule type="cellIs" dxfId="95" priority="67" operator="lessThan">
      <formula>1</formula>
    </cfRule>
    <cfRule type="cellIs" dxfId="94" priority="68" operator="equal">
      <formula>5</formula>
    </cfRule>
    <cfRule type="cellIs" dxfId="93" priority="69" stopIfTrue="1" operator="equal">
      <formula>4</formula>
    </cfRule>
    <cfRule type="cellIs" dxfId="92" priority="70" stopIfTrue="1" operator="equal">
      <formula>3</formula>
    </cfRule>
    <cfRule type="cellIs" dxfId="91" priority="71" stopIfTrue="1" operator="equal">
      <formula>2</formula>
    </cfRule>
    <cfRule type="cellIs" dxfId="90" priority="72" operator="equal">
      <formula>1</formula>
    </cfRule>
  </conditionalFormatting>
  <conditionalFormatting sqref="S2">
    <cfRule type="cellIs" dxfId="89" priority="73" operator="lessThan">
      <formula>1</formula>
    </cfRule>
    <cfRule type="cellIs" dxfId="88" priority="74" operator="equal">
      <formula>5</formula>
    </cfRule>
    <cfRule type="cellIs" dxfId="87" priority="75" stopIfTrue="1" operator="equal">
      <formula>4</formula>
    </cfRule>
    <cfRule type="cellIs" dxfId="86" priority="76" stopIfTrue="1" operator="equal">
      <formula>3</formula>
    </cfRule>
    <cfRule type="cellIs" dxfId="85" priority="77" stopIfTrue="1" operator="equal">
      <formula>2</formula>
    </cfRule>
    <cfRule type="cellIs" dxfId="84" priority="78" operator="equal">
      <formula>1</formula>
    </cfRule>
  </conditionalFormatting>
  <conditionalFormatting sqref="L2:R3">
    <cfRule type="cellIs" dxfId="47" priority="43" operator="lessThan">
      <formula>1</formula>
    </cfRule>
    <cfRule type="cellIs" dxfId="46" priority="44" operator="equal">
      <formula>5</formula>
    </cfRule>
    <cfRule type="cellIs" dxfId="45" priority="45" stopIfTrue="1" operator="equal">
      <formula>4</formula>
    </cfRule>
    <cfRule type="cellIs" dxfId="44" priority="46" stopIfTrue="1" operator="equal">
      <formula>3</formula>
    </cfRule>
    <cfRule type="cellIs" dxfId="43" priority="47" stopIfTrue="1" operator="equal">
      <formula>2</formula>
    </cfRule>
    <cfRule type="cellIs" dxfId="42" priority="48" operator="equal">
      <formula>1</formula>
    </cfRule>
  </conditionalFormatting>
  <conditionalFormatting sqref="L4:R5">
    <cfRule type="cellIs" dxfId="41" priority="37" operator="lessThan">
      <formula>1</formula>
    </cfRule>
    <cfRule type="cellIs" dxfId="40" priority="38" operator="equal">
      <formula>5</formula>
    </cfRule>
    <cfRule type="cellIs" dxfId="39" priority="39" stopIfTrue="1" operator="equal">
      <formula>4</formula>
    </cfRule>
    <cfRule type="cellIs" dxfId="38" priority="40" stopIfTrue="1" operator="equal">
      <formula>3</formula>
    </cfRule>
    <cfRule type="cellIs" dxfId="37" priority="41" stopIfTrue="1" operator="equal">
      <formula>2</formula>
    </cfRule>
    <cfRule type="cellIs" dxfId="36" priority="42" operator="equal">
      <formula>1</formula>
    </cfRule>
  </conditionalFormatting>
  <conditionalFormatting sqref="L6:R6">
    <cfRule type="cellIs" dxfId="35" priority="31" operator="lessThan">
      <formula>1</formula>
    </cfRule>
    <cfRule type="cellIs" dxfId="34" priority="32" operator="equal">
      <formula>5</formula>
    </cfRule>
    <cfRule type="cellIs" dxfId="33" priority="33" stopIfTrue="1" operator="equal">
      <formula>4</formula>
    </cfRule>
    <cfRule type="cellIs" dxfId="32" priority="34" stopIfTrue="1" operator="equal">
      <formula>3</formula>
    </cfRule>
    <cfRule type="cellIs" dxfId="31" priority="35" stopIfTrue="1" operator="equal">
      <formula>2</formula>
    </cfRule>
    <cfRule type="cellIs" dxfId="30" priority="36" operator="equal">
      <formula>1</formula>
    </cfRule>
  </conditionalFormatting>
  <conditionalFormatting sqref="L7:R8">
    <cfRule type="cellIs" dxfId="29" priority="25" operator="lessThan">
      <formula>1</formula>
    </cfRule>
    <cfRule type="cellIs" dxfId="28" priority="26" operator="equal">
      <formula>5</formula>
    </cfRule>
    <cfRule type="cellIs" dxfId="27" priority="27" stopIfTrue="1" operator="equal">
      <formula>4</formula>
    </cfRule>
    <cfRule type="cellIs" dxfId="26" priority="28" stopIfTrue="1" operator="equal">
      <formula>3</formula>
    </cfRule>
    <cfRule type="cellIs" dxfId="25" priority="29" stopIfTrue="1" operator="equal">
      <formula>2</formula>
    </cfRule>
    <cfRule type="cellIs" dxfId="24" priority="30" operator="equal">
      <formula>1</formula>
    </cfRule>
  </conditionalFormatting>
  <conditionalFormatting sqref="L9:R11">
    <cfRule type="cellIs" dxfId="23" priority="19" operator="lessThan">
      <formula>1</formula>
    </cfRule>
    <cfRule type="cellIs" dxfId="22" priority="20" operator="equal">
      <formula>5</formula>
    </cfRule>
    <cfRule type="cellIs" dxfId="21" priority="21" stopIfTrue="1" operator="equal">
      <formula>4</formula>
    </cfRule>
    <cfRule type="cellIs" dxfId="20" priority="22" stopIfTrue="1" operator="equal">
      <formula>3</formula>
    </cfRule>
    <cfRule type="cellIs" dxfId="19" priority="23" stopIfTrue="1" operator="equal">
      <formula>2</formula>
    </cfRule>
    <cfRule type="cellIs" dxfId="18" priority="24" operator="equal">
      <formula>1</formula>
    </cfRule>
  </conditionalFormatting>
  <conditionalFormatting sqref="L12:R12">
    <cfRule type="cellIs" dxfId="17" priority="13" operator="lessThan">
      <formula>1</formula>
    </cfRule>
    <cfRule type="cellIs" dxfId="16" priority="14" operator="equal">
      <formula>5</formula>
    </cfRule>
    <cfRule type="cellIs" dxfId="15" priority="15" stopIfTrue="1" operator="equal">
      <formula>4</formula>
    </cfRule>
    <cfRule type="cellIs" dxfId="14" priority="16" stopIfTrue="1" operator="equal">
      <formula>3</formula>
    </cfRule>
    <cfRule type="cellIs" dxfId="13" priority="17" stopIfTrue="1" operator="equal">
      <formula>2</formula>
    </cfRule>
    <cfRule type="cellIs" dxfId="12" priority="18" operator="equal">
      <formula>1</formula>
    </cfRule>
  </conditionalFormatting>
  <conditionalFormatting sqref="L13:R13">
    <cfRule type="cellIs" dxfId="11" priority="7" operator="lessThan">
      <formula>1</formula>
    </cfRule>
    <cfRule type="cellIs" dxfId="10" priority="8" operator="equal">
      <formula>5</formula>
    </cfRule>
    <cfRule type="cellIs" dxfId="9" priority="9" stopIfTrue="1" operator="equal">
      <formula>4</formula>
    </cfRule>
    <cfRule type="cellIs" dxfId="8" priority="10" stopIfTrue="1" operator="equal">
      <formula>3</formula>
    </cfRule>
    <cfRule type="cellIs" dxfId="7" priority="11" stopIfTrue="1" operator="equal">
      <formula>2</formula>
    </cfRule>
    <cfRule type="cellIs" dxfId="6" priority="12" operator="equal">
      <formula>1</formula>
    </cfRule>
  </conditionalFormatting>
  <conditionalFormatting sqref="L14:R16">
    <cfRule type="cellIs" dxfId="5" priority="1" operator="lessThan">
      <formula>1</formula>
    </cfRule>
    <cfRule type="cellIs" dxfId="4" priority="2" operator="equal">
      <formula>5</formula>
    </cfRule>
    <cfRule type="cellIs" dxfId="3" priority="3" stopIfTrue="1" operator="equal">
      <formula>4</formula>
    </cfRule>
    <cfRule type="cellIs" dxfId="2" priority="4" stopIfTrue="1" operator="equal">
      <formula>3</formula>
    </cfRule>
    <cfRule type="cellIs" dxfId="1" priority="5" stopIfTrue="1" operator="equal">
      <formula>2</formula>
    </cfRule>
    <cfRule type="cellIs" dxfId="0" priority="6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12" orientation="landscape" r:id="rId1"/>
  <headerFooter alignWithMargins="0">
    <oddHeader>&amp;LKanton Aargau BVU
Abteilung für Umwelt&amp;R&amp;F / &amp;A</oddHeader>
    <oddFooter>&amp;LBVU/AfU/BW/Stö&amp;CSeite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E9" sqref="E9"/>
    </sheetView>
  </sheetViews>
  <sheetFormatPr baseColWidth="10" defaultRowHeight="24" customHeight="1" x14ac:dyDescent="0.2"/>
  <cols>
    <col min="2" max="2" width="19" customWidth="1"/>
    <col min="3" max="3" width="14.28515625" customWidth="1"/>
    <col min="8" max="8" width="6.5703125" customWidth="1"/>
    <col min="9" max="9" width="26.5703125" customWidth="1"/>
  </cols>
  <sheetData>
    <row r="1" spans="2:11" s="56" customFormat="1" ht="24" customHeight="1" x14ac:dyDescent="0.2"/>
    <row r="2" spans="2:11" s="56" customFormat="1" ht="24" customHeight="1" x14ac:dyDescent="0.3">
      <c r="B2" s="83" t="s">
        <v>130</v>
      </c>
    </row>
    <row r="3" spans="2:11" ht="24" customHeight="1" thickBot="1" x14ac:dyDescent="0.25">
      <c r="E3" s="52"/>
      <c r="F3" s="52"/>
      <c r="G3" s="52"/>
      <c r="H3" s="52"/>
      <c r="I3" s="52"/>
      <c r="J3" s="52"/>
      <c r="K3" s="52"/>
    </row>
    <row r="4" spans="2:11" ht="24" customHeight="1" thickBot="1" x14ac:dyDescent="0.25">
      <c r="B4" s="29"/>
      <c r="C4" s="30" t="s">
        <v>35</v>
      </c>
      <c r="E4" s="87" t="s">
        <v>59</v>
      </c>
      <c r="F4" s="88"/>
      <c r="G4" s="88"/>
      <c r="H4" s="89"/>
      <c r="I4" s="51"/>
      <c r="J4" s="51"/>
      <c r="K4" s="51"/>
    </row>
    <row r="5" spans="2:11" ht="24" customHeight="1" thickTop="1" thickBot="1" x14ac:dyDescent="0.25">
      <c r="B5" s="31"/>
      <c r="C5" s="32" t="s">
        <v>36</v>
      </c>
      <c r="E5" s="90"/>
      <c r="F5" s="91"/>
      <c r="G5" s="91"/>
      <c r="H5" s="92"/>
      <c r="I5" s="52"/>
      <c r="J5" s="52"/>
      <c r="K5" s="52"/>
    </row>
    <row r="6" spans="2:11" s="56" customFormat="1" ht="24" customHeight="1" thickTop="1" thickBot="1" x14ac:dyDescent="0.25">
      <c r="B6" s="33"/>
      <c r="C6" s="32" t="s">
        <v>37</v>
      </c>
    </row>
    <row r="7" spans="2:11" s="56" customFormat="1" ht="24" customHeight="1" thickTop="1" thickBot="1" x14ac:dyDescent="0.25">
      <c r="B7" s="34"/>
      <c r="C7" s="32" t="s">
        <v>38</v>
      </c>
    </row>
    <row r="8" spans="2:11" s="56" customFormat="1" ht="24" customHeight="1" thickTop="1" thickBot="1" x14ac:dyDescent="0.25">
      <c r="B8" s="35"/>
      <c r="C8" s="36" t="s">
        <v>39</v>
      </c>
    </row>
    <row r="9" spans="2:11" s="56" customFormat="1" ht="24" customHeight="1" thickBot="1" x14ac:dyDescent="0.25">
      <c r="B9" s="20"/>
      <c r="C9" s="20"/>
    </row>
    <row r="10" spans="2:11" s="56" customFormat="1" ht="24" customHeight="1" x14ac:dyDescent="0.2">
      <c r="B10" s="53" t="s">
        <v>60</v>
      </c>
      <c r="C10" s="24"/>
    </row>
    <row r="11" spans="2:11" s="56" customFormat="1" ht="24" customHeight="1" x14ac:dyDescent="0.2">
      <c r="B11" s="25" t="s">
        <v>40</v>
      </c>
      <c r="C11" s="26"/>
    </row>
    <row r="12" spans="2:11" s="56" customFormat="1" ht="24" customHeight="1" x14ac:dyDescent="0.2">
      <c r="B12" s="25" t="s">
        <v>41</v>
      </c>
      <c r="C12" s="26"/>
    </row>
    <row r="13" spans="2:11" s="56" customFormat="1" ht="24" customHeight="1" thickBot="1" x14ac:dyDescent="0.25">
      <c r="B13" s="27" t="s">
        <v>42</v>
      </c>
      <c r="C13" s="28"/>
    </row>
    <row r="14" spans="2:11" s="56" customFormat="1" ht="24" customHeight="1" thickBot="1" x14ac:dyDescent="0.25"/>
    <row r="15" spans="2:11" s="56" customFormat="1" ht="46.15" customHeight="1" thickBot="1" x14ac:dyDescent="0.25">
      <c r="B15" s="84" t="s">
        <v>58</v>
      </c>
      <c r="C15" s="85"/>
      <c r="D15" s="85"/>
      <c r="E15" s="85"/>
      <c r="F15" s="85"/>
      <c r="G15" s="85"/>
      <c r="H15" s="86"/>
    </row>
    <row r="16" spans="2:11" s="56" customFormat="1" ht="24" customHeight="1" thickBot="1" x14ac:dyDescent="0.25"/>
    <row r="17" spans="2:8" s="56" customFormat="1" ht="40.15" customHeight="1" thickBot="1" x14ac:dyDescent="0.25">
      <c r="B17" s="84" t="s">
        <v>128</v>
      </c>
      <c r="C17" s="85"/>
      <c r="D17" s="85"/>
      <c r="E17" s="85"/>
      <c r="F17" s="85"/>
      <c r="G17" s="85"/>
      <c r="H17" s="86"/>
    </row>
  </sheetData>
  <mergeCells count="3">
    <mergeCell ref="B15:H15"/>
    <mergeCell ref="B17:H17"/>
    <mergeCell ref="E4:H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&amp;LKanton Aargau BVU
Abteilung für Umwelt&amp;R&amp;F /
&amp;A</oddHeader>
    <oddFooter>&amp;LBVU/AfU/BW/Stö&amp;CSeite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zoomScale="80" zoomScaleNormal="80" workbookViewId="0">
      <pane ySplit="870" topLeftCell="A145" activePane="bottomLeft"/>
      <selection activeCell="C1" sqref="C1:C1048576"/>
      <selection pane="bottomLeft" activeCell="D186" sqref="D186"/>
    </sheetView>
  </sheetViews>
  <sheetFormatPr baseColWidth="10" defaultRowHeight="12.75" x14ac:dyDescent="0.2"/>
  <cols>
    <col min="1" max="1" width="6.42578125" style="52" bestFit="1" customWidth="1"/>
    <col min="2" max="2" width="40.28515625" style="52" customWidth="1"/>
    <col min="3" max="3" width="15" style="52" customWidth="1"/>
    <col min="4" max="8" width="11.42578125" style="40"/>
    <col min="9" max="9" width="11.42578125" style="44"/>
  </cols>
  <sheetData>
    <row r="1" spans="1:10" ht="39.75" customHeight="1" x14ac:dyDescent="0.2">
      <c r="A1" s="68" t="s">
        <v>0</v>
      </c>
      <c r="B1" s="69" t="s">
        <v>12</v>
      </c>
      <c r="C1" s="71" t="s">
        <v>34</v>
      </c>
      <c r="D1" s="45" t="s">
        <v>26</v>
      </c>
      <c r="E1" s="39" t="s">
        <v>27</v>
      </c>
      <c r="F1" s="39" t="s">
        <v>28</v>
      </c>
      <c r="G1" s="39" t="s">
        <v>29</v>
      </c>
      <c r="H1" s="39" t="s">
        <v>30</v>
      </c>
      <c r="I1" s="41" t="s">
        <v>31</v>
      </c>
      <c r="J1" s="14" t="s">
        <v>32</v>
      </c>
    </row>
    <row r="2" spans="1:10" ht="25.5" customHeight="1" x14ac:dyDescent="0.2">
      <c r="A2" s="18" t="s">
        <v>61</v>
      </c>
      <c r="B2" s="61" t="s">
        <v>76</v>
      </c>
      <c r="C2" s="74">
        <v>43853</v>
      </c>
      <c r="D2" s="55">
        <v>0.02</v>
      </c>
      <c r="E2" s="55">
        <v>7.0000000000000001E-3</v>
      </c>
      <c r="F2" s="57">
        <v>1.962</v>
      </c>
      <c r="G2" s="58">
        <v>2.5000000000000001E-2</v>
      </c>
      <c r="H2" s="58">
        <v>1.0999999999999999E-2</v>
      </c>
      <c r="I2" s="60">
        <v>0.6</v>
      </c>
      <c r="J2" s="72">
        <v>1.7</v>
      </c>
    </row>
    <row r="3" spans="1:10" ht="25.5" customHeight="1" x14ac:dyDescent="0.2">
      <c r="A3" s="18" t="s">
        <v>61</v>
      </c>
      <c r="B3" s="61" t="s">
        <v>76</v>
      </c>
      <c r="C3" s="74">
        <v>43887</v>
      </c>
      <c r="D3" s="55">
        <v>7.6999999999999999E-2</v>
      </c>
      <c r="E3" s="55">
        <v>1.9E-2</v>
      </c>
      <c r="F3" s="57">
        <v>1.8280000000000001</v>
      </c>
      <c r="G3" s="58">
        <v>4.5999999999999999E-2</v>
      </c>
      <c r="H3" s="58">
        <v>1.7999999999999999E-2</v>
      </c>
      <c r="I3" s="60">
        <v>1.8</v>
      </c>
      <c r="J3" s="72">
        <v>2.23</v>
      </c>
    </row>
    <row r="4" spans="1:10" ht="25.5" customHeight="1" x14ac:dyDescent="0.2">
      <c r="A4" s="18" t="s">
        <v>61</v>
      </c>
      <c r="B4" s="61" t="s">
        <v>76</v>
      </c>
      <c r="C4" s="74">
        <v>43909</v>
      </c>
      <c r="D4" s="55">
        <v>2.4E-2</v>
      </c>
      <c r="E4" s="55">
        <v>8.9999999999999993E-3</v>
      </c>
      <c r="F4" s="57">
        <v>1.7110000000000001</v>
      </c>
      <c r="G4" s="58">
        <v>1.4E-2</v>
      </c>
      <c r="H4" s="58">
        <v>6.0000000000000001E-3</v>
      </c>
      <c r="I4" s="60">
        <v>0.7</v>
      </c>
      <c r="J4" s="72">
        <v>1.9</v>
      </c>
    </row>
    <row r="5" spans="1:10" ht="25.5" customHeight="1" x14ac:dyDescent="0.2">
      <c r="A5" s="18" t="s">
        <v>61</v>
      </c>
      <c r="B5" s="61" t="s">
        <v>76</v>
      </c>
      <c r="C5" s="74">
        <v>43937</v>
      </c>
      <c r="D5" s="55">
        <v>7.0000000000000001E-3</v>
      </c>
      <c r="E5" s="55">
        <v>1.0999999999999999E-2</v>
      </c>
      <c r="F5" s="57">
        <v>1.798</v>
      </c>
      <c r="G5" s="58">
        <v>1.4999999999999999E-2</v>
      </c>
      <c r="H5" s="58">
        <v>1E-3</v>
      </c>
      <c r="I5" s="60">
        <v>1.5</v>
      </c>
      <c r="J5" s="72">
        <v>2.6</v>
      </c>
    </row>
    <row r="6" spans="1:10" ht="25.5" customHeight="1" x14ac:dyDescent="0.2">
      <c r="A6" s="18" t="s">
        <v>61</v>
      </c>
      <c r="B6" s="61" t="s">
        <v>76</v>
      </c>
      <c r="C6" s="74">
        <v>43964</v>
      </c>
      <c r="D6" s="55">
        <v>7.0999999999999994E-2</v>
      </c>
      <c r="E6" s="55">
        <v>8.9999999999999993E-3</v>
      </c>
      <c r="F6" s="57">
        <v>1.3440000000000001</v>
      </c>
      <c r="G6" s="58">
        <v>1.9E-2</v>
      </c>
      <c r="H6" s="58">
        <v>0.01</v>
      </c>
      <c r="I6" s="60">
        <v>0.7</v>
      </c>
      <c r="J6" s="72">
        <v>1.7430000000000001</v>
      </c>
    </row>
    <row r="7" spans="1:10" ht="25.5" customHeight="1" x14ac:dyDescent="0.2">
      <c r="A7" s="18" t="s">
        <v>61</v>
      </c>
      <c r="B7" s="61" t="s">
        <v>76</v>
      </c>
      <c r="C7" s="74">
        <v>43999</v>
      </c>
      <c r="D7" s="55">
        <v>8.7999999999999995E-2</v>
      </c>
      <c r="E7" s="55">
        <v>1.7999999999999999E-2</v>
      </c>
      <c r="F7" s="57">
        <v>1.1459999999999999</v>
      </c>
      <c r="G7" s="58">
        <v>5.8000000000000003E-2</v>
      </c>
      <c r="H7" s="58">
        <v>1.7000000000000001E-2</v>
      </c>
      <c r="I7" s="60">
        <v>2.2999999999999998</v>
      </c>
      <c r="J7" s="72">
        <v>1.9</v>
      </c>
    </row>
    <row r="8" spans="1:10" ht="25.5" customHeight="1" x14ac:dyDescent="0.2">
      <c r="A8" s="18" t="s">
        <v>61</v>
      </c>
      <c r="B8" s="61" t="s">
        <v>76</v>
      </c>
      <c r="C8" s="74">
        <v>44028</v>
      </c>
      <c r="D8" s="55">
        <v>2.5999999999999999E-2</v>
      </c>
      <c r="E8" s="55">
        <v>1.2E-2</v>
      </c>
      <c r="F8" s="57">
        <v>1.1020000000000001</v>
      </c>
      <c r="G8" s="58">
        <v>2.4E-2</v>
      </c>
      <c r="H8" s="58">
        <v>8.9999999999999993E-3</v>
      </c>
      <c r="I8" s="60">
        <v>0.9</v>
      </c>
      <c r="J8" s="72">
        <v>1.9</v>
      </c>
    </row>
    <row r="9" spans="1:10" ht="25.5" customHeight="1" x14ac:dyDescent="0.2">
      <c r="A9" s="18" t="s">
        <v>61</v>
      </c>
      <c r="B9" s="61" t="s">
        <v>76</v>
      </c>
      <c r="C9" s="74">
        <v>44062</v>
      </c>
      <c r="D9" s="55">
        <v>4.8000000000000001E-2</v>
      </c>
      <c r="E9" s="55">
        <v>1.7999999999999999E-2</v>
      </c>
      <c r="F9" s="57">
        <v>0.99199999999999999</v>
      </c>
      <c r="G9" s="58">
        <v>3.7999999999999999E-2</v>
      </c>
      <c r="H9" s="58">
        <v>1.4E-2</v>
      </c>
      <c r="I9" s="60">
        <v>1.1000000000000001</v>
      </c>
      <c r="J9" s="72">
        <v>2.012</v>
      </c>
    </row>
    <row r="10" spans="1:10" ht="25.5" customHeight="1" x14ac:dyDescent="0.2">
      <c r="A10" s="18" t="s">
        <v>61</v>
      </c>
      <c r="B10" s="61" t="s">
        <v>76</v>
      </c>
      <c r="C10" s="74">
        <v>44091</v>
      </c>
      <c r="D10" s="55">
        <v>1.6E-2</v>
      </c>
      <c r="E10" s="55">
        <v>7.0000000000000001E-3</v>
      </c>
      <c r="F10" s="57">
        <v>1.173</v>
      </c>
      <c r="G10" s="58">
        <v>1.7999999999999999E-2</v>
      </c>
      <c r="H10" s="58">
        <v>6.0000000000000001E-3</v>
      </c>
      <c r="I10" s="60">
        <v>0.6</v>
      </c>
      <c r="J10" s="72">
        <v>1.6</v>
      </c>
    </row>
    <row r="11" spans="1:10" ht="25.5" customHeight="1" x14ac:dyDescent="0.2">
      <c r="A11" s="18" t="s">
        <v>61</v>
      </c>
      <c r="B11" s="61" t="s">
        <v>76</v>
      </c>
      <c r="C11" s="74">
        <v>44118</v>
      </c>
      <c r="D11" s="55">
        <v>1.7000000000000001E-2</v>
      </c>
      <c r="E11" s="55">
        <v>8.9999999999999993E-3</v>
      </c>
      <c r="F11" s="57">
        <v>1.1930000000000001</v>
      </c>
      <c r="G11" s="58">
        <v>1.6E-2</v>
      </c>
      <c r="H11" s="58">
        <v>8.9999999999999993E-3</v>
      </c>
      <c r="I11" s="60"/>
      <c r="J11" s="72">
        <v>1.6</v>
      </c>
    </row>
    <row r="12" spans="1:10" ht="25.5" customHeight="1" x14ac:dyDescent="0.2">
      <c r="A12" s="18" t="s">
        <v>61</v>
      </c>
      <c r="B12" s="61" t="s">
        <v>76</v>
      </c>
      <c r="C12" s="74">
        <v>44154</v>
      </c>
      <c r="D12" s="55">
        <v>1.0999999999999999E-2</v>
      </c>
      <c r="E12" s="55">
        <v>3.7000000000000002E-3</v>
      </c>
      <c r="F12" s="57">
        <v>1.53</v>
      </c>
      <c r="G12" s="58">
        <v>1.9E-2</v>
      </c>
      <c r="H12" s="58">
        <v>1.2E-2</v>
      </c>
      <c r="I12" s="60">
        <v>1.1000000000000001</v>
      </c>
      <c r="J12" s="72">
        <v>1.496</v>
      </c>
    </row>
    <row r="13" spans="1:10" s="52" customFormat="1" ht="25.5" customHeight="1" x14ac:dyDescent="0.2">
      <c r="A13" s="19" t="s">
        <v>61</v>
      </c>
      <c r="B13" s="66" t="s">
        <v>76</v>
      </c>
      <c r="C13" s="75">
        <v>44168</v>
      </c>
      <c r="D13" s="62">
        <v>2.8000000000000001E-2</v>
      </c>
      <c r="E13" s="62">
        <v>8.3000000000000001E-3</v>
      </c>
      <c r="F13" s="63">
        <v>1.81</v>
      </c>
      <c r="G13" s="64">
        <v>0.02</v>
      </c>
      <c r="H13" s="64">
        <v>1.4E-2</v>
      </c>
      <c r="I13" s="65">
        <v>0.5</v>
      </c>
      <c r="J13" s="73">
        <v>1.736</v>
      </c>
    </row>
    <row r="14" spans="1:10" s="56" customFormat="1" ht="25.5" customHeight="1" x14ac:dyDescent="0.2">
      <c r="A14" s="18" t="s">
        <v>62</v>
      </c>
      <c r="B14" s="61" t="s">
        <v>77</v>
      </c>
      <c r="C14" s="74">
        <v>43853</v>
      </c>
      <c r="D14" s="55">
        <v>1.4E-2</v>
      </c>
      <c r="E14" s="55">
        <v>6.0000000000000001E-3</v>
      </c>
      <c r="F14" s="57">
        <v>1.8779999999999999</v>
      </c>
      <c r="G14" s="58">
        <v>1.9E-2</v>
      </c>
      <c r="H14" s="58">
        <v>1.2E-2</v>
      </c>
      <c r="I14" s="60">
        <v>0.6</v>
      </c>
      <c r="J14" s="72">
        <v>1.8</v>
      </c>
    </row>
    <row r="15" spans="1:10" s="56" customFormat="1" ht="25.5" customHeight="1" x14ac:dyDescent="0.2">
      <c r="A15" s="18" t="s">
        <v>62</v>
      </c>
      <c r="B15" s="61" t="s">
        <v>77</v>
      </c>
      <c r="C15" s="74">
        <v>43887</v>
      </c>
      <c r="D15" s="55">
        <v>5.1999999999999998E-2</v>
      </c>
      <c r="E15" s="55">
        <v>1.2E-2</v>
      </c>
      <c r="F15" s="57">
        <v>1.657</v>
      </c>
      <c r="G15" s="58">
        <v>3.4000000000000002E-2</v>
      </c>
      <c r="H15" s="58">
        <v>1.4999999999999999E-2</v>
      </c>
      <c r="I15" s="60">
        <v>0.8</v>
      </c>
      <c r="J15" s="72">
        <v>1.9510000000000001</v>
      </c>
    </row>
    <row r="16" spans="1:10" s="56" customFormat="1" ht="25.5" customHeight="1" x14ac:dyDescent="0.2">
      <c r="A16" s="18" t="s">
        <v>62</v>
      </c>
      <c r="B16" s="61" t="s">
        <v>77</v>
      </c>
      <c r="C16" s="74">
        <v>43909</v>
      </c>
      <c r="D16" s="55">
        <v>0.02</v>
      </c>
      <c r="E16" s="55">
        <v>8.9999999999999993E-3</v>
      </c>
      <c r="F16" s="57">
        <v>1.542</v>
      </c>
      <c r="G16" s="58">
        <v>0.02</v>
      </c>
      <c r="H16" s="58">
        <v>7.0000000000000001E-3</v>
      </c>
      <c r="I16" s="60">
        <v>0.9</v>
      </c>
      <c r="J16" s="72">
        <v>1.8</v>
      </c>
    </row>
    <row r="17" spans="1:10" s="56" customFormat="1" ht="25.5" customHeight="1" x14ac:dyDescent="0.2">
      <c r="A17" s="18" t="s">
        <v>62</v>
      </c>
      <c r="B17" s="61" t="s">
        <v>77</v>
      </c>
      <c r="C17" s="74">
        <v>43937</v>
      </c>
      <c r="D17" s="55">
        <v>8.9999999999999993E-3</v>
      </c>
      <c r="E17" s="55">
        <v>1.0999999999999999E-2</v>
      </c>
      <c r="F17" s="57">
        <v>1.4890000000000001</v>
      </c>
      <c r="G17" s="58">
        <v>1.9E-2</v>
      </c>
      <c r="H17" s="58">
        <v>2E-3</v>
      </c>
      <c r="I17" s="60">
        <v>1.4</v>
      </c>
      <c r="J17" s="72">
        <v>1.9</v>
      </c>
    </row>
    <row r="18" spans="1:10" s="56" customFormat="1" ht="25.5" customHeight="1" x14ac:dyDescent="0.2">
      <c r="A18" s="18" t="s">
        <v>62</v>
      </c>
      <c r="B18" s="61" t="s">
        <v>77</v>
      </c>
      <c r="C18" s="74">
        <v>43964</v>
      </c>
      <c r="D18" s="55">
        <v>5.7000000000000002E-2</v>
      </c>
      <c r="E18" s="55">
        <v>0.01</v>
      </c>
      <c r="F18" s="57">
        <v>1.145</v>
      </c>
      <c r="G18" s="58">
        <v>3.1E-2</v>
      </c>
      <c r="H18" s="58">
        <v>1.2E-2</v>
      </c>
      <c r="I18" s="60">
        <v>0.8</v>
      </c>
      <c r="J18" s="72">
        <v>1.6870000000000001</v>
      </c>
    </row>
    <row r="19" spans="1:10" s="56" customFormat="1" ht="25.5" customHeight="1" x14ac:dyDescent="0.2">
      <c r="A19" s="18" t="s">
        <v>62</v>
      </c>
      <c r="B19" s="61" t="s">
        <v>77</v>
      </c>
      <c r="C19" s="74">
        <v>43999</v>
      </c>
      <c r="D19" s="55">
        <v>0.03</v>
      </c>
      <c r="E19" s="55">
        <v>1.0999999999999999E-2</v>
      </c>
      <c r="F19" s="57">
        <v>1.014</v>
      </c>
      <c r="G19" s="58">
        <v>3.5000000000000003E-2</v>
      </c>
      <c r="H19" s="58">
        <v>7.0000000000000001E-3</v>
      </c>
      <c r="I19" s="60">
        <v>1.1000000000000001</v>
      </c>
      <c r="J19" s="72">
        <v>1.8</v>
      </c>
    </row>
    <row r="20" spans="1:10" s="56" customFormat="1" ht="25.5" customHeight="1" x14ac:dyDescent="0.2">
      <c r="A20" s="18" t="s">
        <v>62</v>
      </c>
      <c r="B20" s="61" t="s">
        <v>77</v>
      </c>
      <c r="C20" s="74">
        <v>44028</v>
      </c>
      <c r="D20" s="55">
        <v>2.7E-2</v>
      </c>
      <c r="E20" s="55">
        <v>8.0000000000000002E-3</v>
      </c>
      <c r="F20" s="57">
        <v>0.98799999999999999</v>
      </c>
      <c r="G20" s="58">
        <v>2.4E-2</v>
      </c>
      <c r="H20" s="58">
        <v>0.01</v>
      </c>
      <c r="I20" s="60">
        <v>0.7</v>
      </c>
      <c r="J20" s="72">
        <v>1.8</v>
      </c>
    </row>
    <row r="21" spans="1:10" s="56" customFormat="1" ht="25.5" customHeight="1" x14ac:dyDescent="0.2">
      <c r="A21" s="18" t="s">
        <v>62</v>
      </c>
      <c r="B21" s="61" t="s">
        <v>77</v>
      </c>
      <c r="C21" s="74">
        <v>44062</v>
      </c>
      <c r="D21" s="55">
        <v>3.4000000000000002E-2</v>
      </c>
      <c r="E21" s="55">
        <v>1.4999999999999999E-2</v>
      </c>
      <c r="F21" s="57">
        <v>0.93100000000000005</v>
      </c>
      <c r="G21" s="58">
        <v>4.2999999999999997E-2</v>
      </c>
      <c r="H21" s="58">
        <v>1.6E-2</v>
      </c>
      <c r="I21" s="60">
        <v>1</v>
      </c>
      <c r="J21" s="72">
        <v>2.004</v>
      </c>
    </row>
    <row r="22" spans="1:10" s="56" customFormat="1" ht="25.5" customHeight="1" x14ac:dyDescent="0.2">
      <c r="A22" s="18" t="s">
        <v>62</v>
      </c>
      <c r="B22" s="61" t="s">
        <v>77</v>
      </c>
      <c r="C22" s="74">
        <v>44091</v>
      </c>
      <c r="D22" s="55">
        <v>1.9E-2</v>
      </c>
      <c r="E22" s="55">
        <v>6.0000000000000001E-3</v>
      </c>
      <c r="F22" s="57">
        <v>0.93200000000000005</v>
      </c>
      <c r="G22" s="58">
        <v>1.7000000000000001E-2</v>
      </c>
      <c r="H22" s="58">
        <v>8.0000000000000002E-3</v>
      </c>
      <c r="I22" s="60">
        <v>0.7</v>
      </c>
      <c r="J22" s="72">
        <v>1.6</v>
      </c>
    </row>
    <row r="23" spans="1:10" s="56" customFormat="1" ht="25.5" customHeight="1" x14ac:dyDescent="0.2">
      <c r="A23" s="18" t="s">
        <v>62</v>
      </c>
      <c r="B23" s="61" t="s">
        <v>77</v>
      </c>
      <c r="C23" s="74">
        <v>44118</v>
      </c>
      <c r="D23" s="55">
        <v>1.7999999999999999E-2</v>
      </c>
      <c r="E23" s="55">
        <v>6.0000000000000001E-3</v>
      </c>
      <c r="F23" s="57">
        <v>0.95299999999999996</v>
      </c>
      <c r="G23" s="58">
        <v>1.9E-2</v>
      </c>
      <c r="H23" s="58">
        <v>8.0000000000000002E-3</v>
      </c>
      <c r="I23" s="60">
        <v>0.5</v>
      </c>
      <c r="J23" s="72">
        <v>1.7</v>
      </c>
    </row>
    <row r="24" spans="1:10" s="56" customFormat="1" ht="25.5" customHeight="1" x14ac:dyDescent="0.2">
      <c r="A24" s="18" t="s">
        <v>62</v>
      </c>
      <c r="B24" s="61" t="s">
        <v>77</v>
      </c>
      <c r="C24" s="74">
        <v>44154</v>
      </c>
      <c r="D24" s="55">
        <v>0.02</v>
      </c>
      <c r="E24" s="55">
        <v>7.6E-3</v>
      </c>
      <c r="F24" s="57">
        <v>1.45</v>
      </c>
      <c r="G24" s="58">
        <v>2.5000000000000001E-2</v>
      </c>
      <c r="H24" s="58">
        <v>1.4999999999999999E-2</v>
      </c>
      <c r="I24" s="60"/>
      <c r="J24" s="72">
        <v>1.54</v>
      </c>
    </row>
    <row r="25" spans="1:10" s="52" customFormat="1" ht="25.5" customHeight="1" x14ac:dyDescent="0.2">
      <c r="A25" s="19" t="s">
        <v>62</v>
      </c>
      <c r="B25" s="66" t="s">
        <v>77</v>
      </c>
      <c r="C25" s="75">
        <v>44168</v>
      </c>
      <c r="D25" s="62">
        <v>3.2000000000000001E-2</v>
      </c>
      <c r="E25" s="62">
        <v>1.37E-2</v>
      </c>
      <c r="F25" s="63">
        <v>1.72</v>
      </c>
      <c r="G25" s="64">
        <v>2.7E-2</v>
      </c>
      <c r="H25" s="64">
        <v>1.7000000000000001E-2</v>
      </c>
      <c r="I25" s="65">
        <v>0.6</v>
      </c>
      <c r="J25" s="73">
        <v>1.772</v>
      </c>
    </row>
    <row r="26" spans="1:10" s="56" customFormat="1" ht="25.5" customHeight="1" x14ac:dyDescent="0.2">
      <c r="A26" s="18" t="s">
        <v>63</v>
      </c>
      <c r="B26" s="61" t="s">
        <v>78</v>
      </c>
      <c r="C26" s="74">
        <v>43853</v>
      </c>
      <c r="D26" s="55">
        <v>1.9E-2</v>
      </c>
      <c r="E26" s="55">
        <v>8.0000000000000002E-3</v>
      </c>
      <c r="F26" s="57">
        <v>1.127</v>
      </c>
      <c r="G26" s="58">
        <v>1.7999999999999999E-2</v>
      </c>
      <c r="H26" s="58">
        <v>8.9999999999999993E-3</v>
      </c>
      <c r="I26" s="60">
        <v>0.7</v>
      </c>
      <c r="J26" s="72">
        <v>1.6</v>
      </c>
    </row>
    <row r="27" spans="1:10" s="56" customFormat="1" ht="25.5" customHeight="1" x14ac:dyDescent="0.2">
      <c r="A27" s="18" t="s">
        <v>63</v>
      </c>
      <c r="B27" s="61" t="s">
        <v>78</v>
      </c>
      <c r="C27" s="74">
        <v>43887</v>
      </c>
      <c r="D27" s="55">
        <v>6.7000000000000004E-2</v>
      </c>
      <c r="E27" s="55">
        <v>1.2E-2</v>
      </c>
      <c r="F27" s="57">
        <v>1.1539999999999999</v>
      </c>
      <c r="G27" s="58">
        <v>2.7E-2</v>
      </c>
      <c r="H27" s="58">
        <v>1.7999999999999999E-2</v>
      </c>
      <c r="I27" s="60">
        <v>1.2</v>
      </c>
      <c r="J27" s="72">
        <v>1.927</v>
      </c>
    </row>
    <row r="28" spans="1:10" s="56" customFormat="1" ht="25.5" customHeight="1" x14ac:dyDescent="0.2">
      <c r="A28" s="18" t="s">
        <v>63</v>
      </c>
      <c r="B28" s="61" t="s">
        <v>78</v>
      </c>
      <c r="C28" s="74">
        <v>43909</v>
      </c>
      <c r="D28" s="55">
        <v>2.1000000000000001E-2</v>
      </c>
      <c r="E28" s="55">
        <v>3.0000000000000001E-3</v>
      </c>
      <c r="F28" s="57">
        <v>0.77500000000000002</v>
      </c>
      <c r="G28" s="58">
        <v>1.6E-2</v>
      </c>
      <c r="H28" s="58">
        <v>5.0000000000000001E-3</v>
      </c>
      <c r="I28" s="60">
        <v>1</v>
      </c>
      <c r="J28" s="72">
        <v>1.5</v>
      </c>
    </row>
    <row r="29" spans="1:10" s="56" customFormat="1" ht="25.5" customHeight="1" x14ac:dyDescent="0.2">
      <c r="A29" s="18" t="s">
        <v>63</v>
      </c>
      <c r="B29" s="61" t="s">
        <v>78</v>
      </c>
      <c r="C29" s="74">
        <v>43937</v>
      </c>
      <c r="D29" s="55">
        <v>1.4999999999999999E-2</v>
      </c>
      <c r="E29" s="55">
        <v>5.0000000000000001E-3</v>
      </c>
      <c r="F29" s="57">
        <v>0.75</v>
      </c>
      <c r="G29" s="58">
        <v>1.4E-2</v>
      </c>
      <c r="H29" s="58">
        <v>4.0000000000000001E-3</v>
      </c>
      <c r="I29" s="60">
        <v>1</v>
      </c>
      <c r="J29" s="72">
        <v>1.5</v>
      </c>
    </row>
    <row r="30" spans="1:10" s="56" customFormat="1" ht="25.5" customHeight="1" x14ac:dyDescent="0.2">
      <c r="A30" s="18" t="s">
        <v>63</v>
      </c>
      <c r="B30" s="61" t="s">
        <v>78</v>
      </c>
      <c r="C30" s="74">
        <v>43964</v>
      </c>
      <c r="D30" s="55">
        <v>2.7E-2</v>
      </c>
      <c r="E30" s="55">
        <v>3.0000000000000001E-3</v>
      </c>
      <c r="F30" s="57">
        <v>0.55300000000000005</v>
      </c>
      <c r="G30" s="58">
        <v>1.6E-2</v>
      </c>
      <c r="H30" s="58">
        <v>7.0000000000000001E-3</v>
      </c>
      <c r="I30" s="60">
        <v>0.8</v>
      </c>
      <c r="J30" s="72">
        <v>1.4079999999999999</v>
      </c>
    </row>
    <row r="31" spans="1:10" s="56" customFormat="1" ht="25.5" customHeight="1" x14ac:dyDescent="0.2">
      <c r="A31" s="18" t="s">
        <v>63</v>
      </c>
      <c r="B31" s="61" t="s">
        <v>78</v>
      </c>
      <c r="C31" s="74">
        <v>43999</v>
      </c>
      <c r="D31" s="55">
        <v>3.2000000000000001E-2</v>
      </c>
      <c r="E31" s="55">
        <v>6.0000000000000001E-3</v>
      </c>
      <c r="F31" s="57">
        <v>0.64600000000000002</v>
      </c>
      <c r="G31" s="58">
        <v>0.03</v>
      </c>
      <c r="H31" s="58">
        <v>4.0000000000000001E-3</v>
      </c>
      <c r="I31" s="60">
        <v>1</v>
      </c>
      <c r="J31" s="72">
        <v>1.5</v>
      </c>
    </row>
    <row r="32" spans="1:10" s="56" customFormat="1" ht="25.5" customHeight="1" x14ac:dyDescent="0.2">
      <c r="A32" s="18" t="s">
        <v>63</v>
      </c>
      <c r="B32" s="61" t="s">
        <v>78</v>
      </c>
      <c r="C32" s="74">
        <v>44028</v>
      </c>
      <c r="D32" s="55">
        <v>2.3E-2</v>
      </c>
      <c r="E32" s="55">
        <v>5.0000000000000001E-3</v>
      </c>
      <c r="F32" s="57">
        <v>0.66200000000000003</v>
      </c>
      <c r="G32" s="58">
        <v>1.7000000000000001E-2</v>
      </c>
      <c r="H32" s="58">
        <v>3.0000000000000001E-3</v>
      </c>
      <c r="I32" s="60">
        <v>1.1000000000000001</v>
      </c>
      <c r="J32" s="72">
        <v>1.9</v>
      </c>
    </row>
    <row r="33" spans="1:10" s="56" customFormat="1" ht="25.5" customHeight="1" x14ac:dyDescent="0.2">
      <c r="A33" s="18" t="s">
        <v>63</v>
      </c>
      <c r="B33" s="61" t="s">
        <v>78</v>
      </c>
      <c r="C33" s="74">
        <v>44062</v>
      </c>
      <c r="D33" s="55">
        <v>2.4E-2</v>
      </c>
      <c r="E33" s="55">
        <v>8.0000000000000002E-3</v>
      </c>
      <c r="F33" s="57">
        <v>0.502</v>
      </c>
      <c r="G33" s="58">
        <v>2.4E-2</v>
      </c>
      <c r="H33" s="58">
        <v>7.0000000000000001E-3</v>
      </c>
      <c r="I33" s="60">
        <v>1</v>
      </c>
      <c r="J33" s="72">
        <v>1.9319999999999999</v>
      </c>
    </row>
    <row r="34" spans="1:10" s="56" customFormat="1" ht="25.5" customHeight="1" x14ac:dyDescent="0.2">
      <c r="A34" s="18" t="s">
        <v>63</v>
      </c>
      <c r="B34" s="61" t="s">
        <v>78</v>
      </c>
      <c r="C34" s="74">
        <v>44091</v>
      </c>
      <c r="D34" s="55">
        <v>1.2999999999999999E-2</v>
      </c>
      <c r="E34" s="55">
        <v>5.0000000000000001E-3</v>
      </c>
      <c r="F34" s="57">
        <v>0.42199999999999999</v>
      </c>
      <c r="G34" s="58">
        <v>1.2E-2</v>
      </c>
      <c r="H34" s="58">
        <v>5.0000000000000001E-3</v>
      </c>
      <c r="I34" s="60">
        <v>0.7</v>
      </c>
      <c r="J34" s="72">
        <v>1.6</v>
      </c>
    </row>
    <row r="35" spans="1:10" s="56" customFormat="1" ht="25.5" customHeight="1" x14ac:dyDescent="0.2">
      <c r="A35" s="18" t="s">
        <v>63</v>
      </c>
      <c r="B35" s="61" t="s">
        <v>78</v>
      </c>
      <c r="C35" s="74">
        <v>44118</v>
      </c>
      <c r="D35" s="55">
        <v>1.4999999999999999E-2</v>
      </c>
      <c r="E35" s="55">
        <v>4.0000000000000001E-3</v>
      </c>
      <c r="F35" s="57">
        <v>0.48299999999999998</v>
      </c>
      <c r="G35" s="58">
        <v>1.2E-2</v>
      </c>
      <c r="H35" s="58">
        <v>4.0000000000000001E-3</v>
      </c>
      <c r="I35" s="60">
        <v>0.6</v>
      </c>
      <c r="J35" s="72">
        <v>1.4</v>
      </c>
    </row>
    <row r="36" spans="1:10" s="56" customFormat="1" ht="25.5" customHeight="1" x14ac:dyDescent="0.2">
      <c r="A36" s="18" t="s">
        <v>63</v>
      </c>
      <c r="B36" s="61" t="s">
        <v>78</v>
      </c>
      <c r="C36" s="74">
        <v>44154</v>
      </c>
      <c r="D36" s="55">
        <v>1.2E-2</v>
      </c>
      <c r="E36" s="55">
        <v>3.5000000000000001E-3</v>
      </c>
      <c r="F36" s="57">
        <v>0.72</v>
      </c>
      <c r="G36" s="58">
        <v>1.4E-2</v>
      </c>
      <c r="H36" s="58">
        <v>6.0000000000000001E-3</v>
      </c>
      <c r="I36" s="60">
        <v>1.2</v>
      </c>
      <c r="J36" s="72">
        <v>1.357</v>
      </c>
    </row>
    <row r="37" spans="1:10" s="52" customFormat="1" ht="25.5" customHeight="1" x14ac:dyDescent="0.2">
      <c r="A37" s="19" t="s">
        <v>63</v>
      </c>
      <c r="B37" s="66" t="s">
        <v>78</v>
      </c>
      <c r="C37" s="75">
        <v>44168</v>
      </c>
      <c r="D37" s="62">
        <v>3.1E-2</v>
      </c>
      <c r="E37" s="62">
        <v>7.0000000000000001E-3</v>
      </c>
      <c r="F37" s="63">
        <v>0.93</v>
      </c>
      <c r="G37" s="64">
        <v>1.7000000000000001E-2</v>
      </c>
      <c r="H37" s="64">
        <v>8.9999999999999993E-3</v>
      </c>
      <c r="I37" s="65">
        <v>0.6</v>
      </c>
      <c r="J37" s="73">
        <v>1.571</v>
      </c>
    </row>
    <row r="38" spans="1:10" s="56" customFormat="1" ht="25.5" customHeight="1" x14ac:dyDescent="0.2">
      <c r="A38" s="18" t="s">
        <v>64</v>
      </c>
      <c r="B38" s="61" t="s">
        <v>79</v>
      </c>
      <c r="C38" s="74">
        <v>43853</v>
      </c>
      <c r="D38" s="55">
        <v>0.02</v>
      </c>
      <c r="E38" s="55">
        <v>8.9999999999999993E-3</v>
      </c>
      <c r="F38" s="57">
        <v>1.286</v>
      </c>
      <c r="G38" s="58">
        <v>1.7999999999999999E-2</v>
      </c>
      <c r="H38" s="58">
        <v>0.01</v>
      </c>
      <c r="I38" s="60">
        <v>0.7</v>
      </c>
      <c r="J38" s="72">
        <v>1.7</v>
      </c>
    </row>
    <row r="39" spans="1:10" s="56" customFormat="1" ht="25.5" customHeight="1" x14ac:dyDescent="0.2">
      <c r="A39" s="18" t="s">
        <v>64</v>
      </c>
      <c r="B39" s="61" t="s">
        <v>79</v>
      </c>
      <c r="C39" s="74">
        <v>43887</v>
      </c>
      <c r="D39" s="55">
        <v>3.3000000000000002E-2</v>
      </c>
      <c r="E39" s="55">
        <v>8.9999999999999993E-3</v>
      </c>
      <c r="F39" s="57">
        <v>1.0680000000000001</v>
      </c>
      <c r="G39" s="58">
        <v>1.9E-2</v>
      </c>
      <c r="H39" s="58">
        <v>1.0999999999999999E-2</v>
      </c>
      <c r="I39" s="60">
        <v>1.1000000000000001</v>
      </c>
      <c r="J39" s="72">
        <v>1.8049999999999999</v>
      </c>
    </row>
    <row r="40" spans="1:10" s="56" customFormat="1" ht="25.5" customHeight="1" x14ac:dyDescent="0.2">
      <c r="A40" s="18" t="s">
        <v>64</v>
      </c>
      <c r="B40" s="61" t="s">
        <v>79</v>
      </c>
      <c r="C40" s="74">
        <v>43909</v>
      </c>
      <c r="D40" s="55">
        <v>2.1000000000000001E-2</v>
      </c>
      <c r="E40" s="55">
        <v>7.0000000000000001E-3</v>
      </c>
      <c r="F40" s="57">
        <v>0.90300000000000002</v>
      </c>
      <c r="G40" s="58">
        <v>1.6E-2</v>
      </c>
      <c r="H40" s="58">
        <v>7.0000000000000001E-3</v>
      </c>
      <c r="I40" s="60">
        <v>1</v>
      </c>
      <c r="J40" s="72">
        <v>1.5</v>
      </c>
    </row>
    <row r="41" spans="1:10" s="56" customFormat="1" ht="25.5" customHeight="1" x14ac:dyDescent="0.2">
      <c r="A41" s="18" t="s">
        <v>64</v>
      </c>
      <c r="B41" s="61" t="s">
        <v>79</v>
      </c>
      <c r="C41" s="74">
        <v>43937</v>
      </c>
      <c r="D41" s="55">
        <v>1.2999999999999999E-2</v>
      </c>
      <c r="E41" s="55">
        <v>8.0000000000000002E-3</v>
      </c>
      <c r="F41" s="57">
        <v>0.84899999999999998</v>
      </c>
      <c r="G41" s="58">
        <v>1.6E-2</v>
      </c>
      <c r="H41" s="58">
        <v>5.0000000000000001E-3</v>
      </c>
      <c r="I41" s="60">
        <v>0.9</v>
      </c>
      <c r="J41" s="72">
        <v>1.5</v>
      </c>
    </row>
    <row r="42" spans="1:10" s="56" customFormat="1" ht="25.5" customHeight="1" x14ac:dyDescent="0.2">
      <c r="A42" s="18" t="s">
        <v>64</v>
      </c>
      <c r="B42" s="61" t="s">
        <v>79</v>
      </c>
      <c r="C42" s="74">
        <v>43964</v>
      </c>
      <c r="D42" s="55">
        <v>4.2999999999999997E-2</v>
      </c>
      <c r="E42" s="55">
        <v>5.0000000000000001E-3</v>
      </c>
      <c r="F42" s="57">
        <v>0.63600000000000001</v>
      </c>
      <c r="G42" s="58">
        <v>2.1000000000000001E-2</v>
      </c>
      <c r="H42" s="58">
        <v>8.0000000000000002E-3</v>
      </c>
      <c r="I42" s="60">
        <v>0.6</v>
      </c>
      <c r="J42" s="72">
        <v>1.4510000000000001</v>
      </c>
    </row>
    <row r="43" spans="1:10" s="56" customFormat="1" ht="25.5" customHeight="1" x14ac:dyDescent="0.2">
      <c r="A43" s="18" t="s">
        <v>64</v>
      </c>
      <c r="B43" s="61" t="s">
        <v>79</v>
      </c>
      <c r="C43" s="74">
        <v>43999</v>
      </c>
      <c r="D43" s="55">
        <v>2.4E-2</v>
      </c>
      <c r="E43" s="55">
        <v>8.9999999999999993E-3</v>
      </c>
      <c r="F43" s="57">
        <v>0.625</v>
      </c>
      <c r="G43" s="58">
        <v>2.5999999999999999E-2</v>
      </c>
      <c r="H43" s="58">
        <v>3.0000000000000001E-3</v>
      </c>
      <c r="I43" s="60">
        <v>1</v>
      </c>
      <c r="J43" s="72">
        <v>1.5</v>
      </c>
    </row>
    <row r="44" spans="1:10" s="56" customFormat="1" ht="25.5" customHeight="1" x14ac:dyDescent="0.2">
      <c r="A44" s="18" t="s">
        <v>64</v>
      </c>
      <c r="B44" s="61" t="s">
        <v>79</v>
      </c>
      <c r="C44" s="74">
        <v>44028</v>
      </c>
      <c r="D44" s="55">
        <v>2.9000000000000001E-2</v>
      </c>
      <c r="E44" s="55">
        <v>6.0000000000000001E-3</v>
      </c>
      <c r="F44" s="57">
        <v>0.67800000000000005</v>
      </c>
      <c r="G44" s="58">
        <v>0.02</v>
      </c>
      <c r="H44" s="58">
        <v>3.0000000000000001E-3</v>
      </c>
      <c r="I44" s="60">
        <v>0.8</v>
      </c>
      <c r="J44" s="72">
        <v>1.9</v>
      </c>
    </row>
    <row r="45" spans="1:10" s="56" customFormat="1" ht="25.5" customHeight="1" x14ac:dyDescent="0.2">
      <c r="A45" s="18" t="s">
        <v>64</v>
      </c>
      <c r="B45" s="61" t="s">
        <v>79</v>
      </c>
      <c r="C45" s="74">
        <v>44062</v>
      </c>
      <c r="D45" s="55">
        <v>2.7E-2</v>
      </c>
      <c r="E45" s="55">
        <v>1.2E-2</v>
      </c>
      <c r="F45" s="57">
        <v>0.57499999999999996</v>
      </c>
      <c r="G45" s="58">
        <v>2.8000000000000001E-2</v>
      </c>
      <c r="H45" s="58">
        <v>0.01</v>
      </c>
      <c r="I45" s="60">
        <v>0.8</v>
      </c>
      <c r="J45" s="72">
        <v>1.9630000000000001</v>
      </c>
    </row>
    <row r="46" spans="1:10" s="56" customFormat="1" ht="25.5" customHeight="1" x14ac:dyDescent="0.2">
      <c r="A46" s="18" t="s">
        <v>64</v>
      </c>
      <c r="B46" s="61" t="s">
        <v>79</v>
      </c>
      <c r="C46" s="74">
        <v>44091</v>
      </c>
      <c r="D46" s="55">
        <v>0.01</v>
      </c>
      <c r="E46" s="55">
        <v>4.0000000000000001E-3</v>
      </c>
      <c r="F46" s="57">
        <v>0.60299999999999998</v>
      </c>
      <c r="G46" s="58">
        <v>1.2999999999999999E-2</v>
      </c>
      <c r="H46" s="58">
        <v>5.0000000000000001E-3</v>
      </c>
      <c r="I46" s="60">
        <v>0.7</v>
      </c>
      <c r="J46" s="72">
        <v>1.5</v>
      </c>
    </row>
    <row r="47" spans="1:10" s="56" customFormat="1" ht="25.5" customHeight="1" x14ac:dyDescent="0.2">
      <c r="A47" s="18" t="s">
        <v>64</v>
      </c>
      <c r="B47" s="61" t="s">
        <v>79</v>
      </c>
      <c r="C47" s="74">
        <v>44118</v>
      </c>
      <c r="D47" s="55">
        <v>1.6E-2</v>
      </c>
      <c r="E47" s="55">
        <v>4.0000000000000001E-3</v>
      </c>
      <c r="F47" s="57">
        <v>0.58399999999999996</v>
      </c>
      <c r="G47" s="58">
        <v>1.4999999999999999E-2</v>
      </c>
      <c r="H47" s="58">
        <v>5.0000000000000001E-3</v>
      </c>
      <c r="I47" s="60">
        <v>0.5</v>
      </c>
      <c r="J47" s="72">
        <v>1.5</v>
      </c>
    </row>
    <row r="48" spans="1:10" s="56" customFormat="1" ht="25.5" customHeight="1" x14ac:dyDescent="0.2">
      <c r="A48" s="18" t="s">
        <v>64</v>
      </c>
      <c r="B48" s="61" t="s">
        <v>79</v>
      </c>
      <c r="C48" s="74">
        <v>44154</v>
      </c>
      <c r="D48" s="55">
        <v>1.7000000000000001E-2</v>
      </c>
      <c r="E48" s="55">
        <v>1.26E-2</v>
      </c>
      <c r="F48" s="57">
        <v>0.86</v>
      </c>
      <c r="G48" s="58">
        <v>1.7000000000000001E-2</v>
      </c>
      <c r="H48" s="58">
        <v>8.0000000000000002E-3</v>
      </c>
      <c r="I48" s="60">
        <v>1</v>
      </c>
      <c r="J48" s="72">
        <v>1.3680000000000001</v>
      </c>
    </row>
    <row r="49" spans="1:10" s="52" customFormat="1" ht="25.5" customHeight="1" x14ac:dyDescent="0.2">
      <c r="A49" s="19" t="s">
        <v>64</v>
      </c>
      <c r="B49" s="66" t="s">
        <v>79</v>
      </c>
      <c r="C49" s="75">
        <v>44168</v>
      </c>
      <c r="D49" s="62">
        <v>2.1999999999999999E-2</v>
      </c>
      <c r="E49" s="62">
        <v>9.2999999999999992E-3</v>
      </c>
      <c r="F49" s="63">
        <v>1.03</v>
      </c>
      <c r="G49" s="64">
        <v>1.7000000000000001E-2</v>
      </c>
      <c r="H49" s="64">
        <v>0.01</v>
      </c>
      <c r="I49" s="65">
        <v>0.6</v>
      </c>
      <c r="J49" s="73">
        <v>1.5880000000000001</v>
      </c>
    </row>
    <row r="50" spans="1:10" s="56" customFormat="1" ht="25.5" customHeight="1" x14ac:dyDescent="0.2">
      <c r="A50" s="18" t="s">
        <v>65</v>
      </c>
      <c r="B50" s="61" t="s">
        <v>80</v>
      </c>
      <c r="C50" s="74">
        <v>43853</v>
      </c>
      <c r="D50" s="55">
        <v>8.0000000000000002E-3</v>
      </c>
      <c r="E50" s="55">
        <v>2E-3</v>
      </c>
      <c r="F50" s="57">
        <v>1.248</v>
      </c>
      <c r="G50" s="58">
        <v>2.9000000000000001E-2</v>
      </c>
      <c r="H50" s="58">
        <v>1.7000000000000001E-2</v>
      </c>
      <c r="I50" s="60">
        <v>0.7</v>
      </c>
      <c r="J50" s="72">
        <v>1.5</v>
      </c>
    </row>
    <row r="51" spans="1:10" s="56" customFormat="1" ht="25.5" customHeight="1" x14ac:dyDescent="0.2">
      <c r="A51" s="18" t="s">
        <v>65</v>
      </c>
      <c r="B51" s="61" t="s">
        <v>80</v>
      </c>
      <c r="C51" s="74">
        <v>43887</v>
      </c>
      <c r="D51" s="55">
        <v>1.7999999999999999E-2</v>
      </c>
      <c r="E51" s="55">
        <v>4.0000000000000001E-3</v>
      </c>
      <c r="F51" s="57">
        <v>1.2889999999999999</v>
      </c>
      <c r="G51" s="58">
        <v>4.1000000000000002E-2</v>
      </c>
      <c r="H51" s="58">
        <v>2.5000000000000001E-2</v>
      </c>
      <c r="I51" s="60">
        <v>1.1000000000000001</v>
      </c>
      <c r="J51" s="72">
        <v>1.6719999999999999</v>
      </c>
    </row>
    <row r="52" spans="1:10" s="56" customFormat="1" ht="25.5" customHeight="1" x14ac:dyDescent="0.2">
      <c r="A52" s="18" t="s">
        <v>65</v>
      </c>
      <c r="B52" s="61" t="s">
        <v>80</v>
      </c>
      <c r="C52" s="74">
        <v>43909</v>
      </c>
      <c r="D52" s="55">
        <v>1.2999999999999999E-2</v>
      </c>
      <c r="E52" s="55">
        <v>3.0000000000000001E-3</v>
      </c>
      <c r="F52" s="57">
        <v>0.997</v>
      </c>
      <c r="G52" s="58">
        <v>3.5000000000000003E-2</v>
      </c>
      <c r="H52" s="58">
        <v>1.4E-2</v>
      </c>
      <c r="I52" s="60">
        <v>1.5</v>
      </c>
      <c r="J52" s="72">
        <v>1.8</v>
      </c>
    </row>
    <row r="53" spans="1:10" s="56" customFormat="1" ht="25.5" customHeight="1" x14ac:dyDescent="0.2">
      <c r="A53" s="18" t="s">
        <v>65</v>
      </c>
      <c r="B53" s="61" t="s">
        <v>80</v>
      </c>
      <c r="C53" s="74">
        <v>43937</v>
      </c>
      <c r="D53" s="55">
        <v>2.1999999999999999E-2</v>
      </c>
      <c r="E53" s="55">
        <v>5.0000000000000001E-3</v>
      </c>
      <c r="F53" s="57">
        <v>1.0409999999999999</v>
      </c>
      <c r="G53" s="58">
        <v>4.1000000000000002E-2</v>
      </c>
      <c r="H53" s="58">
        <v>2.1999999999999999E-2</v>
      </c>
      <c r="I53" s="60">
        <v>1.5</v>
      </c>
      <c r="J53" s="72">
        <v>1.8</v>
      </c>
    </row>
    <row r="54" spans="1:10" s="56" customFormat="1" ht="25.5" customHeight="1" x14ac:dyDescent="0.2">
      <c r="A54" s="18" t="s">
        <v>65</v>
      </c>
      <c r="B54" s="61" t="s">
        <v>80</v>
      </c>
      <c r="C54" s="74">
        <v>43964</v>
      </c>
      <c r="D54" s="55">
        <v>3.9E-2</v>
      </c>
      <c r="E54" s="55">
        <v>6.0000000000000001E-3</v>
      </c>
      <c r="F54" s="57">
        <v>0.879</v>
      </c>
      <c r="G54" s="58">
        <v>3.4000000000000002E-2</v>
      </c>
      <c r="H54" s="58">
        <v>1.4E-2</v>
      </c>
      <c r="I54" s="60">
        <v>1.2</v>
      </c>
      <c r="J54" s="72">
        <v>1.6</v>
      </c>
    </row>
    <row r="55" spans="1:10" s="56" customFormat="1" ht="25.5" customHeight="1" x14ac:dyDescent="0.2">
      <c r="A55" s="18" t="s">
        <v>65</v>
      </c>
      <c r="B55" s="61" t="s">
        <v>80</v>
      </c>
      <c r="C55" s="74">
        <v>43999</v>
      </c>
      <c r="D55" s="55">
        <v>3.1E-2</v>
      </c>
      <c r="E55" s="55">
        <v>7.0000000000000001E-3</v>
      </c>
      <c r="F55" s="57">
        <v>0.84299999999999997</v>
      </c>
      <c r="G55" s="58">
        <v>7.4999999999999997E-2</v>
      </c>
      <c r="H55" s="58">
        <v>1.4999999999999999E-2</v>
      </c>
      <c r="I55" s="60">
        <v>0.8</v>
      </c>
      <c r="J55" s="72">
        <v>1.9</v>
      </c>
    </row>
    <row r="56" spans="1:10" s="56" customFormat="1" ht="25.5" customHeight="1" x14ac:dyDescent="0.2">
      <c r="A56" s="18" t="s">
        <v>65</v>
      </c>
      <c r="B56" s="61" t="s">
        <v>80</v>
      </c>
      <c r="C56" s="74">
        <v>44028</v>
      </c>
      <c r="D56" s="55">
        <v>3.2000000000000001E-2</v>
      </c>
      <c r="E56" s="55">
        <v>8.0000000000000002E-3</v>
      </c>
      <c r="F56" s="57">
        <v>0.97</v>
      </c>
      <c r="G56" s="58">
        <v>4.1000000000000002E-2</v>
      </c>
      <c r="H56" s="58">
        <v>2.4E-2</v>
      </c>
      <c r="I56" s="60">
        <v>0.8</v>
      </c>
      <c r="J56" s="72">
        <v>1.9</v>
      </c>
    </row>
    <row r="57" spans="1:10" s="56" customFormat="1" ht="25.5" customHeight="1" x14ac:dyDescent="0.2">
      <c r="A57" s="18" t="s">
        <v>65</v>
      </c>
      <c r="B57" s="61" t="s">
        <v>80</v>
      </c>
      <c r="C57" s="74">
        <v>44062</v>
      </c>
      <c r="D57" s="55">
        <v>2.5999999999999999E-2</v>
      </c>
      <c r="E57" s="55">
        <v>8.9999999999999993E-3</v>
      </c>
      <c r="F57" s="57">
        <v>0.72699999999999998</v>
      </c>
      <c r="G57" s="58">
        <v>3.5000000000000003E-2</v>
      </c>
      <c r="H57" s="58">
        <v>1.9E-2</v>
      </c>
      <c r="I57" s="60">
        <v>0.9</v>
      </c>
      <c r="J57" s="72">
        <v>1.9259999999999999</v>
      </c>
    </row>
    <row r="58" spans="1:10" s="56" customFormat="1" ht="25.5" customHeight="1" x14ac:dyDescent="0.2">
      <c r="A58" s="18" t="s">
        <v>65</v>
      </c>
      <c r="B58" s="61" t="s">
        <v>80</v>
      </c>
      <c r="C58" s="74">
        <v>44091</v>
      </c>
      <c r="D58" s="55">
        <v>1.9E-2</v>
      </c>
      <c r="E58" s="55">
        <v>7.0000000000000001E-3</v>
      </c>
      <c r="F58" s="57">
        <v>0.57299999999999995</v>
      </c>
      <c r="G58" s="58">
        <v>2.8000000000000001E-2</v>
      </c>
      <c r="H58" s="58">
        <v>1.4E-2</v>
      </c>
      <c r="I58" s="60">
        <v>0.6</v>
      </c>
      <c r="J58" s="72">
        <v>1.7</v>
      </c>
    </row>
    <row r="59" spans="1:10" s="56" customFormat="1" ht="25.5" customHeight="1" x14ac:dyDescent="0.2">
      <c r="A59" s="18" t="s">
        <v>65</v>
      </c>
      <c r="B59" s="61" t="s">
        <v>80</v>
      </c>
      <c r="C59" s="74">
        <v>44118</v>
      </c>
      <c r="D59" s="55">
        <v>2.5999999999999999E-2</v>
      </c>
      <c r="E59" s="55">
        <v>4.0000000000000001E-3</v>
      </c>
      <c r="F59" s="57">
        <v>0.61799999999999999</v>
      </c>
      <c r="G59" s="58">
        <v>3.2000000000000001E-2</v>
      </c>
      <c r="H59" s="58">
        <v>5.0000000000000001E-3</v>
      </c>
      <c r="I59" s="60">
        <v>0.7</v>
      </c>
      <c r="J59" s="72">
        <v>1.9</v>
      </c>
    </row>
    <row r="60" spans="1:10" s="56" customFormat="1" ht="25.5" customHeight="1" x14ac:dyDescent="0.2">
      <c r="A60" s="18" t="s">
        <v>65</v>
      </c>
      <c r="B60" s="61" t="s">
        <v>80</v>
      </c>
      <c r="C60" s="74">
        <v>44154</v>
      </c>
      <c r="D60" s="55">
        <v>1.7999999999999999E-2</v>
      </c>
      <c r="E60" s="55">
        <v>4.4999999999999997E-3</v>
      </c>
      <c r="F60" s="57">
        <v>0.9</v>
      </c>
      <c r="G60" s="58">
        <v>3.3000000000000002E-2</v>
      </c>
      <c r="H60" s="58">
        <v>1.0999999999999999E-2</v>
      </c>
      <c r="I60" s="60">
        <v>1</v>
      </c>
      <c r="J60" s="72">
        <v>1.5269999999999999</v>
      </c>
    </row>
    <row r="61" spans="1:10" s="52" customFormat="1" ht="25.5" customHeight="1" x14ac:dyDescent="0.2">
      <c r="A61" s="19" t="s">
        <v>65</v>
      </c>
      <c r="B61" s="66" t="s">
        <v>80</v>
      </c>
      <c r="C61" s="75">
        <v>44168</v>
      </c>
      <c r="D61" s="62">
        <v>2.1000000000000001E-2</v>
      </c>
      <c r="E61" s="62">
        <v>4.3E-3</v>
      </c>
      <c r="F61" s="63">
        <v>0.95</v>
      </c>
      <c r="G61" s="64">
        <v>3.9E-2</v>
      </c>
      <c r="H61" s="64">
        <v>0.02</v>
      </c>
      <c r="I61" s="65">
        <v>0.7</v>
      </c>
      <c r="J61" s="73">
        <v>1.7909999999999999</v>
      </c>
    </row>
    <row r="62" spans="1:10" s="56" customFormat="1" ht="25.5" customHeight="1" x14ac:dyDescent="0.2">
      <c r="A62" s="18" t="s">
        <v>66</v>
      </c>
      <c r="B62" s="61" t="s">
        <v>81</v>
      </c>
      <c r="C62" s="74">
        <v>43853</v>
      </c>
      <c r="D62" s="55">
        <v>8.0000000000000002E-3</v>
      </c>
      <c r="E62" s="55">
        <v>3.0000000000000001E-3</v>
      </c>
      <c r="F62" s="57">
        <v>3.19</v>
      </c>
      <c r="G62" s="58">
        <v>0.02</v>
      </c>
      <c r="H62" s="58">
        <v>1.2999999999999999E-2</v>
      </c>
      <c r="I62" s="60">
        <v>0.9</v>
      </c>
      <c r="J62" s="72">
        <v>1.5</v>
      </c>
    </row>
    <row r="63" spans="1:10" s="56" customFormat="1" ht="25.5" customHeight="1" x14ac:dyDescent="0.2">
      <c r="A63" s="18" t="s">
        <v>66</v>
      </c>
      <c r="B63" s="61" t="s">
        <v>81</v>
      </c>
      <c r="C63" s="74">
        <v>43887</v>
      </c>
      <c r="D63" s="55">
        <v>8.8999999999999996E-2</v>
      </c>
      <c r="E63" s="55">
        <v>8.0000000000000002E-3</v>
      </c>
      <c r="F63" s="57">
        <v>2.19</v>
      </c>
      <c r="G63" s="58">
        <v>0.27800000000000002</v>
      </c>
      <c r="H63" s="58">
        <v>6.9000000000000006E-2</v>
      </c>
      <c r="I63" s="60">
        <v>4</v>
      </c>
      <c r="J63" s="72">
        <v>5.2</v>
      </c>
    </row>
    <row r="64" spans="1:10" s="56" customFormat="1" ht="25.5" customHeight="1" x14ac:dyDescent="0.2">
      <c r="A64" s="18" t="s">
        <v>66</v>
      </c>
      <c r="B64" s="61" t="s">
        <v>81</v>
      </c>
      <c r="C64" s="74">
        <v>43909</v>
      </c>
      <c r="D64" s="55">
        <v>1.4999999999999999E-2</v>
      </c>
      <c r="E64" s="55">
        <v>5.0000000000000001E-3</v>
      </c>
      <c r="F64" s="57">
        <v>3.2</v>
      </c>
      <c r="G64" s="58">
        <v>3.2000000000000001E-2</v>
      </c>
      <c r="H64" s="58">
        <v>1.7000000000000001E-2</v>
      </c>
      <c r="I64" s="60">
        <v>1</v>
      </c>
      <c r="J64" s="72">
        <v>1.8</v>
      </c>
    </row>
    <row r="65" spans="1:10" s="56" customFormat="1" ht="25.5" customHeight="1" x14ac:dyDescent="0.2">
      <c r="A65" s="18" t="s">
        <v>66</v>
      </c>
      <c r="B65" s="61" t="s">
        <v>81</v>
      </c>
      <c r="C65" s="74">
        <v>43937</v>
      </c>
      <c r="D65" s="55">
        <v>8.0000000000000002E-3</v>
      </c>
      <c r="E65" s="55">
        <v>0.01</v>
      </c>
      <c r="F65" s="57">
        <v>3.2210000000000001</v>
      </c>
      <c r="G65" s="58">
        <v>1.4999999999999999E-2</v>
      </c>
      <c r="H65" s="58">
        <v>3.0000000000000001E-3</v>
      </c>
      <c r="I65" s="60">
        <v>1.2</v>
      </c>
      <c r="J65" s="72">
        <v>1.6</v>
      </c>
    </row>
    <row r="66" spans="1:10" s="56" customFormat="1" ht="25.5" customHeight="1" x14ac:dyDescent="0.2">
      <c r="A66" s="18" t="s">
        <v>66</v>
      </c>
      <c r="B66" s="61" t="s">
        <v>81</v>
      </c>
      <c r="C66" s="74">
        <v>43964</v>
      </c>
      <c r="D66" s="55">
        <v>3.3000000000000002E-2</v>
      </c>
      <c r="E66" s="55">
        <v>8.0000000000000002E-3</v>
      </c>
      <c r="F66" s="57">
        <v>2.87</v>
      </c>
      <c r="G66" s="58">
        <v>5.8999999999999997E-2</v>
      </c>
      <c r="H66" s="58">
        <v>3.2000000000000001E-2</v>
      </c>
      <c r="I66" s="60">
        <v>1.4</v>
      </c>
      <c r="J66" s="72">
        <v>2.3759999999999999</v>
      </c>
    </row>
    <row r="67" spans="1:10" s="56" customFormat="1" ht="25.5" customHeight="1" x14ac:dyDescent="0.2">
      <c r="A67" s="18" t="s">
        <v>66</v>
      </c>
      <c r="B67" s="61" t="s">
        <v>81</v>
      </c>
      <c r="C67" s="74">
        <v>43999</v>
      </c>
      <c r="D67" s="55">
        <v>7.0000000000000007E-2</v>
      </c>
      <c r="E67" s="55">
        <v>2.5000000000000001E-2</v>
      </c>
      <c r="F67" s="57">
        <v>2.0179999999999998</v>
      </c>
      <c r="G67" s="58">
        <v>0.155</v>
      </c>
      <c r="H67" s="58">
        <v>4.2999999999999997E-2</v>
      </c>
      <c r="I67" s="60">
        <v>4.5999999999999996</v>
      </c>
      <c r="J67" s="72">
        <v>3.9</v>
      </c>
    </row>
    <row r="68" spans="1:10" s="56" customFormat="1" ht="25.5" customHeight="1" x14ac:dyDescent="0.2">
      <c r="A68" s="18" t="s">
        <v>66</v>
      </c>
      <c r="B68" s="61" t="s">
        <v>81</v>
      </c>
      <c r="C68" s="74">
        <v>44028</v>
      </c>
      <c r="D68" s="55">
        <v>1.6E-2</v>
      </c>
      <c r="E68" s="55">
        <v>8.9999999999999993E-3</v>
      </c>
      <c r="F68" s="57">
        <v>2.718</v>
      </c>
      <c r="G68" s="58">
        <v>9.1999999999999998E-2</v>
      </c>
      <c r="H68" s="58">
        <v>3.9E-2</v>
      </c>
      <c r="I68" s="60">
        <v>1.6</v>
      </c>
      <c r="J68" s="72">
        <v>2.5</v>
      </c>
    </row>
    <row r="69" spans="1:10" s="56" customFormat="1" ht="25.5" customHeight="1" x14ac:dyDescent="0.2">
      <c r="A69" s="18" t="s">
        <v>66</v>
      </c>
      <c r="B69" s="61" t="s">
        <v>81</v>
      </c>
      <c r="C69" s="74">
        <v>44062</v>
      </c>
      <c r="D69" s="55">
        <v>1.9E-2</v>
      </c>
      <c r="E69" s="55">
        <v>7.0000000000000001E-3</v>
      </c>
      <c r="F69" s="57">
        <v>3.1059999999999999</v>
      </c>
      <c r="G69" s="58">
        <v>8.6999999999999994E-2</v>
      </c>
      <c r="H69" s="58">
        <v>4.7E-2</v>
      </c>
      <c r="I69" s="60">
        <v>0.9</v>
      </c>
      <c r="J69" s="72">
        <v>2.1360000000000001</v>
      </c>
    </row>
    <row r="70" spans="1:10" s="56" customFormat="1" ht="25.5" customHeight="1" x14ac:dyDescent="0.2">
      <c r="A70" s="18" t="s">
        <v>66</v>
      </c>
      <c r="B70" s="61" t="s">
        <v>81</v>
      </c>
      <c r="C70" s="74">
        <v>44091</v>
      </c>
      <c r="D70" s="55">
        <v>8.0000000000000002E-3</v>
      </c>
      <c r="E70" s="55">
        <v>4.0000000000000001E-3</v>
      </c>
      <c r="F70" s="57">
        <v>2.9729999999999999</v>
      </c>
      <c r="G70" s="58">
        <v>7.8E-2</v>
      </c>
      <c r="H70" s="58">
        <v>3.1E-2</v>
      </c>
      <c r="I70" s="60">
        <v>1</v>
      </c>
      <c r="J70" s="72">
        <v>1.3</v>
      </c>
    </row>
    <row r="71" spans="1:10" s="56" customFormat="1" ht="25.5" customHeight="1" x14ac:dyDescent="0.2">
      <c r="A71" s="18" t="s">
        <v>66</v>
      </c>
      <c r="B71" s="61" t="s">
        <v>81</v>
      </c>
      <c r="C71" s="74">
        <v>44118</v>
      </c>
      <c r="D71" s="55">
        <v>3.0000000000000001E-3</v>
      </c>
      <c r="E71" s="55">
        <v>4.0000000000000001E-3</v>
      </c>
      <c r="F71" s="57">
        <v>3.1859999999999999</v>
      </c>
      <c r="G71" s="58">
        <v>5.6000000000000001E-2</v>
      </c>
      <c r="H71" s="58">
        <v>2.8000000000000001E-2</v>
      </c>
      <c r="I71" s="60">
        <v>1</v>
      </c>
      <c r="J71" s="72">
        <v>1.9</v>
      </c>
    </row>
    <row r="72" spans="1:10" s="56" customFormat="1" ht="25.5" customHeight="1" x14ac:dyDescent="0.2">
      <c r="A72" s="18" t="s">
        <v>66</v>
      </c>
      <c r="B72" s="61" t="s">
        <v>81</v>
      </c>
      <c r="C72" s="74">
        <v>44154</v>
      </c>
      <c r="D72" s="55">
        <v>5.0000000000000001E-3</v>
      </c>
      <c r="E72" s="55">
        <v>4.1999999999999997E-3</v>
      </c>
      <c r="F72" s="57">
        <v>3.02</v>
      </c>
      <c r="G72" s="58">
        <v>3.7999999999999999E-2</v>
      </c>
      <c r="H72" s="58">
        <v>2.1999999999999999E-2</v>
      </c>
      <c r="I72" s="60">
        <v>1.4</v>
      </c>
      <c r="J72" s="72">
        <v>1.55</v>
      </c>
    </row>
    <row r="73" spans="1:10" s="52" customFormat="1" ht="25.5" customHeight="1" x14ac:dyDescent="0.2">
      <c r="A73" s="19" t="s">
        <v>66</v>
      </c>
      <c r="B73" s="66" t="s">
        <v>81</v>
      </c>
      <c r="C73" s="75">
        <v>44168</v>
      </c>
      <c r="D73" s="62">
        <v>1.6E-2</v>
      </c>
      <c r="E73" s="62">
        <v>2.8999999999999998E-3</v>
      </c>
      <c r="F73" s="63">
        <v>2.95</v>
      </c>
      <c r="G73" s="64">
        <v>0.04</v>
      </c>
      <c r="H73" s="64">
        <v>2.5000000000000001E-2</v>
      </c>
      <c r="I73" s="65">
        <v>0.9</v>
      </c>
      <c r="J73" s="73">
        <v>1.8340000000000001</v>
      </c>
    </row>
    <row r="74" spans="1:10" s="56" customFormat="1" ht="25.5" customHeight="1" x14ac:dyDescent="0.2">
      <c r="A74" s="18" t="s">
        <v>67</v>
      </c>
      <c r="B74" s="61" t="s">
        <v>82</v>
      </c>
      <c r="C74" s="74">
        <v>43853</v>
      </c>
      <c r="D74" s="55">
        <v>5.0000000000000001E-3</v>
      </c>
      <c r="E74" s="55">
        <v>8.0000000000000002E-3</v>
      </c>
      <c r="F74" s="57">
        <v>3.5579999999999998</v>
      </c>
      <c r="G74" s="58">
        <v>2.3E-2</v>
      </c>
      <c r="H74" s="58">
        <v>1.2E-2</v>
      </c>
      <c r="I74" s="60">
        <v>1.1000000000000001</v>
      </c>
      <c r="J74" s="72">
        <v>1.9</v>
      </c>
    </row>
    <row r="75" spans="1:10" s="56" customFormat="1" ht="25.5" customHeight="1" x14ac:dyDescent="0.2">
      <c r="A75" s="18" t="s">
        <v>67</v>
      </c>
      <c r="B75" s="61" t="s">
        <v>82</v>
      </c>
      <c r="C75" s="74">
        <v>43887</v>
      </c>
      <c r="D75" s="55">
        <v>0.27600000000000002</v>
      </c>
      <c r="E75" s="55">
        <v>5.1999999999999998E-2</v>
      </c>
      <c r="F75" s="57">
        <v>2.6040000000000001</v>
      </c>
      <c r="G75" s="58">
        <v>0.11799999999999999</v>
      </c>
      <c r="H75" s="58">
        <v>0.04</v>
      </c>
      <c r="I75" s="60">
        <v>3</v>
      </c>
      <c r="J75" s="72">
        <v>2.91</v>
      </c>
    </row>
    <row r="76" spans="1:10" s="56" customFormat="1" ht="25.5" customHeight="1" x14ac:dyDescent="0.2">
      <c r="A76" s="18" t="s">
        <v>67</v>
      </c>
      <c r="B76" s="61" t="s">
        <v>82</v>
      </c>
      <c r="C76" s="74">
        <v>43909</v>
      </c>
      <c r="D76" s="55">
        <v>1.2999999999999999E-2</v>
      </c>
      <c r="E76" s="55">
        <v>7.0000000000000001E-3</v>
      </c>
      <c r="F76" s="57">
        <v>3.6949999999999998</v>
      </c>
      <c r="G76" s="58">
        <v>2.8000000000000001E-2</v>
      </c>
      <c r="H76" s="58">
        <v>1.6E-2</v>
      </c>
      <c r="I76" s="60">
        <v>0.9</v>
      </c>
      <c r="J76" s="72">
        <v>2.2000000000000002</v>
      </c>
    </row>
    <row r="77" spans="1:10" s="56" customFormat="1" ht="25.5" customHeight="1" x14ac:dyDescent="0.2">
      <c r="A77" s="18" t="s">
        <v>67</v>
      </c>
      <c r="B77" s="61" t="s">
        <v>82</v>
      </c>
      <c r="C77" s="74">
        <v>43937</v>
      </c>
      <c r="D77" s="55">
        <v>1.4999999999999999E-2</v>
      </c>
      <c r="E77" s="55">
        <v>0.01</v>
      </c>
      <c r="F77" s="57">
        <v>3.5670000000000002</v>
      </c>
      <c r="G77" s="58">
        <v>2.5000000000000001E-2</v>
      </c>
      <c r="H77" s="58">
        <v>1.0999999999999999E-2</v>
      </c>
      <c r="I77" s="60">
        <v>1.2</v>
      </c>
      <c r="J77" s="72">
        <v>1.8</v>
      </c>
    </row>
    <row r="78" spans="1:10" s="56" customFormat="1" ht="25.5" customHeight="1" x14ac:dyDescent="0.2">
      <c r="A78" s="18" t="s">
        <v>67</v>
      </c>
      <c r="B78" s="61" t="s">
        <v>82</v>
      </c>
      <c r="C78" s="74">
        <v>43964</v>
      </c>
      <c r="D78" s="55">
        <v>0.03</v>
      </c>
      <c r="E78" s="55">
        <v>8.0000000000000002E-3</v>
      </c>
      <c r="F78" s="57">
        <v>3.1179999999999999</v>
      </c>
      <c r="G78" s="58">
        <v>5.3999999999999999E-2</v>
      </c>
      <c r="H78" s="58">
        <v>3.3000000000000002E-2</v>
      </c>
      <c r="I78" s="60">
        <v>1</v>
      </c>
      <c r="J78" s="72">
        <v>2.3199999999999998</v>
      </c>
    </row>
    <row r="79" spans="1:10" s="56" customFormat="1" ht="25.5" customHeight="1" x14ac:dyDescent="0.2">
      <c r="A79" s="18" t="s">
        <v>67</v>
      </c>
      <c r="B79" s="61" t="s">
        <v>82</v>
      </c>
      <c r="C79" s="74">
        <v>43999</v>
      </c>
      <c r="D79" s="55">
        <v>4.7E-2</v>
      </c>
      <c r="E79" s="55">
        <v>1.4E-2</v>
      </c>
      <c r="F79" s="57">
        <v>3.6139999999999999</v>
      </c>
      <c r="G79" s="58">
        <v>9.0999999999999998E-2</v>
      </c>
      <c r="H79" s="58">
        <v>4.9000000000000002E-2</v>
      </c>
      <c r="I79" s="60">
        <v>2.2999999999999998</v>
      </c>
      <c r="J79" s="72">
        <v>2.7</v>
      </c>
    </row>
    <row r="80" spans="1:10" s="56" customFormat="1" ht="25.5" customHeight="1" x14ac:dyDescent="0.2">
      <c r="A80" s="18" t="s">
        <v>67</v>
      </c>
      <c r="B80" s="61" t="s">
        <v>82</v>
      </c>
      <c r="C80" s="74">
        <v>44028</v>
      </c>
      <c r="D80" s="55">
        <v>7.8E-2</v>
      </c>
      <c r="E80" s="55">
        <v>2.1999999999999999E-2</v>
      </c>
      <c r="F80" s="57">
        <v>3.3170000000000002</v>
      </c>
      <c r="G80" s="58">
        <v>0.157</v>
      </c>
      <c r="H80" s="58">
        <v>0.10100000000000001</v>
      </c>
      <c r="I80" s="60">
        <v>2.2999999999999998</v>
      </c>
      <c r="J80" s="72">
        <v>3.2</v>
      </c>
    </row>
    <row r="81" spans="1:10" s="56" customFormat="1" ht="25.5" customHeight="1" x14ac:dyDescent="0.2">
      <c r="A81" s="18" t="s">
        <v>67</v>
      </c>
      <c r="B81" s="61" t="s">
        <v>82</v>
      </c>
      <c r="C81" s="74">
        <v>44062</v>
      </c>
      <c r="D81" s="55">
        <v>0.04</v>
      </c>
      <c r="E81" s="55">
        <v>1.4E-2</v>
      </c>
      <c r="F81" s="57">
        <v>3.1059999999999999</v>
      </c>
      <c r="G81" s="58">
        <v>0.08</v>
      </c>
      <c r="H81" s="58">
        <v>0.03</v>
      </c>
      <c r="I81" s="60">
        <v>1.2</v>
      </c>
      <c r="J81" s="72">
        <v>4.1660000000000004</v>
      </c>
    </row>
    <row r="82" spans="1:10" s="56" customFormat="1" ht="25.5" customHeight="1" x14ac:dyDescent="0.2">
      <c r="A82" s="18" t="s">
        <v>67</v>
      </c>
      <c r="B82" s="61" t="s">
        <v>82</v>
      </c>
      <c r="C82" s="74">
        <v>44091</v>
      </c>
      <c r="D82" s="55">
        <v>4.0000000000000001E-3</v>
      </c>
      <c r="E82" s="55">
        <v>7.0000000000000001E-3</v>
      </c>
      <c r="F82" s="57">
        <v>3.621</v>
      </c>
      <c r="G82" s="58">
        <v>5.0999999999999997E-2</v>
      </c>
      <c r="H82" s="58">
        <v>3.7999999999999999E-2</v>
      </c>
      <c r="I82" s="60">
        <v>0.7</v>
      </c>
      <c r="J82" s="72">
        <v>1.9</v>
      </c>
    </row>
    <row r="83" spans="1:10" s="56" customFormat="1" ht="25.5" customHeight="1" x14ac:dyDescent="0.2">
      <c r="A83" s="18" t="s">
        <v>67</v>
      </c>
      <c r="B83" s="61" t="s">
        <v>82</v>
      </c>
      <c r="C83" s="74">
        <v>44118</v>
      </c>
      <c r="D83" s="55">
        <v>6.0000000000000001E-3</v>
      </c>
      <c r="E83" s="55">
        <v>4.0000000000000001E-3</v>
      </c>
      <c r="F83" s="57">
        <v>3.0110000000000001</v>
      </c>
      <c r="G83" s="58">
        <v>3.7999999999999999E-2</v>
      </c>
      <c r="H83" s="58">
        <v>2.1000000000000001E-2</v>
      </c>
      <c r="I83" s="60">
        <v>0.9</v>
      </c>
      <c r="J83" s="72">
        <v>2.1</v>
      </c>
    </row>
    <row r="84" spans="1:10" s="56" customFormat="1" ht="25.5" customHeight="1" x14ac:dyDescent="0.2">
      <c r="A84" s="18" t="s">
        <v>67</v>
      </c>
      <c r="B84" s="61" t="s">
        <v>82</v>
      </c>
      <c r="C84" s="74">
        <v>44154</v>
      </c>
      <c r="D84" s="55">
        <v>6.0000000000000001E-3</v>
      </c>
      <c r="E84" s="55">
        <v>5.8999999999999999E-3</v>
      </c>
      <c r="F84" s="57">
        <v>3.17</v>
      </c>
      <c r="G84" s="58">
        <v>5.3999999999999999E-2</v>
      </c>
      <c r="H84" s="58">
        <v>3.7999999999999999E-2</v>
      </c>
      <c r="I84" s="60">
        <v>1</v>
      </c>
      <c r="J84" s="72">
        <v>1.865</v>
      </c>
    </row>
    <row r="85" spans="1:10" s="52" customFormat="1" ht="25.5" customHeight="1" x14ac:dyDescent="0.2">
      <c r="A85" s="19" t="s">
        <v>67</v>
      </c>
      <c r="B85" s="66" t="s">
        <v>82</v>
      </c>
      <c r="C85" s="75">
        <v>44168</v>
      </c>
      <c r="D85" s="62">
        <v>6.4000000000000001E-2</v>
      </c>
      <c r="E85" s="62">
        <v>3.0099999999999998E-2</v>
      </c>
      <c r="F85" s="63">
        <v>3.38</v>
      </c>
      <c r="G85" s="64">
        <v>4.4999999999999998E-2</v>
      </c>
      <c r="H85" s="64">
        <v>3.2000000000000001E-2</v>
      </c>
      <c r="I85" s="65">
        <v>0.8</v>
      </c>
      <c r="J85" s="73">
        <v>1.9970000000000001</v>
      </c>
    </row>
    <row r="86" spans="1:10" s="56" customFormat="1" ht="25.5" customHeight="1" x14ac:dyDescent="0.2">
      <c r="A86" s="18" t="s">
        <v>68</v>
      </c>
      <c r="B86" s="61" t="s">
        <v>83</v>
      </c>
      <c r="C86" s="74">
        <v>43853</v>
      </c>
      <c r="D86" s="55">
        <v>0.01</v>
      </c>
      <c r="E86" s="55">
        <v>2.5000000000000001E-2</v>
      </c>
      <c r="F86" s="57">
        <v>4.1710000000000003</v>
      </c>
      <c r="G86" s="58">
        <v>7.6999999999999999E-2</v>
      </c>
      <c r="H86" s="58">
        <v>5.1999999999999998E-2</v>
      </c>
      <c r="I86" s="60">
        <v>1</v>
      </c>
      <c r="J86" s="72">
        <v>2.7</v>
      </c>
    </row>
    <row r="87" spans="1:10" s="56" customFormat="1" ht="25.5" customHeight="1" x14ac:dyDescent="0.2">
      <c r="A87" s="18" t="s">
        <v>68</v>
      </c>
      <c r="B87" s="61" t="s">
        <v>83</v>
      </c>
      <c r="C87" s="74">
        <v>43887</v>
      </c>
      <c r="D87" s="55">
        <v>0.49399999999999999</v>
      </c>
      <c r="E87" s="55">
        <v>0.105</v>
      </c>
      <c r="F87" s="57">
        <v>3.3929999999999998</v>
      </c>
      <c r="G87" s="58">
        <v>0.24399999999999999</v>
      </c>
      <c r="H87" s="58">
        <v>0.124</v>
      </c>
      <c r="I87" s="60">
        <v>5.9</v>
      </c>
      <c r="J87" s="72">
        <v>4.101</v>
      </c>
    </row>
    <row r="88" spans="1:10" s="56" customFormat="1" ht="25.5" customHeight="1" x14ac:dyDescent="0.2">
      <c r="A88" s="18" t="s">
        <v>68</v>
      </c>
      <c r="B88" s="61" t="s">
        <v>83</v>
      </c>
      <c r="C88" s="74">
        <v>43909</v>
      </c>
      <c r="D88" s="55">
        <v>8.0000000000000002E-3</v>
      </c>
      <c r="E88" s="55">
        <v>6.0000000000000001E-3</v>
      </c>
      <c r="F88" s="57">
        <v>3.4129999999999998</v>
      </c>
      <c r="G88" s="58">
        <v>4.1000000000000002E-2</v>
      </c>
      <c r="H88" s="58">
        <v>1.9E-2</v>
      </c>
      <c r="I88" s="60">
        <v>1.5</v>
      </c>
      <c r="J88" s="72">
        <v>3</v>
      </c>
    </row>
    <row r="89" spans="1:10" s="56" customFormat="1" ht="25.5" customHeight="1" x14ac:dyDescent="0.2">
      <c r="A89" s="18" t="s">
        <v>68</v>
      </c>
      <c r="B89" s="61" t="s">
        <v>83</v>
      </c>
      <c r="C89" s="74">
        <v>43937</v>
      </c>
      <c r="D89" s="55">
        <v>1.2E-2</v>
      </c>
      <c r="E89" s="55">
        <v>2.1999999999999999E-2</v>
      </c>
      <c r="F89" s="57">
        <v>3.952</v>
      </c>
      <c r="G89" s="58">
        <v>7.1999999999999995E-2</v>
      </c>
      <c r="H89" s="58">
        <v>0.03</v>
      </c>
      <c r="I89" s="60">
        <v>1.8</v>
      </c>
      <c r="J89" s="72">
        <v>3</v>
      </c>
    </row>
    <row r="90" spans="1:10" s="56" customFormat="1" ht="25.5" customHeight="1" x14ac:dyDescent="0.2">
      <c r="A90" s="18" t="s">
        <v>68</v>
      </c>
      <c r="B90" s="61" t="s">
        <v>83</v>
      </c>
      <c r="C90" s="74">
        <v>43964</v>
      </c>
      <c r="D90" s="55">
        <v>6.8000000000000005E-2</v>
      </c>
      <c r="E90" s="55">
        <v>2.7E-2</v>
      </c>
      <c r="F90" s="57">
        <v>3.5960000000000001</v>
      </c>
      <c r="G90" s="58">
        <v>0.121</v>
      </c>
      <c r="H90" s="58">
        <v>8.8999999999999996E-2</v>
      </c>
      <c r="I90" s="60">
        <v>1.4</v>
      </c>
      <c r="J90" s="72">
        <v>2.94</v>
      </c>
    </row>
    <row r="91" spans="1:10" s="56" customFormat="1" ht="25.5" customHeight="1" x14ac:dyDescent="0.2">
      <c r="A91" s="18" t="s">
        <v>68</v>
      </c>
      <c r="B91" s="61" t="s">
        <v>83</v>
      </c>
      <c r="C91" s="74">
        <v>43999</v>
      </c>
      <c r="D91" s="55">
        <v>4.9000000000000002E-2</v>
      </c>
      <c r="E91" s="55">
        <v>2.9000000000000001E-2</v>
      </c>
      <c r="F91" s="57">
        <v>4.5</v>
      </c>
      <c r="G91" s="58">
        <v>0.16200000000000001</v>
      </c>
      <c r="H91" s="58">
        <v>0.107</v>
      </c>
      <c r="I91" s="60">
        <v>2</v>
      </c>
      <c r="J91" s="72">
        <v>3.3</v>
      </c>
    </row>
    <row r="92" spans="1:10" s="56" customFormat="1" ht="25.5" customHeight="1" x14ac:dyDescent="0.2">
      <c r="A92" s="18" t="s">
        <v>68</v>
      </c>
      <c r="B92" s="61" t="s">
        <v>83</v>
      </c>
      <c r="C92" s="74">
        <v>44028</v>
      </c>
      <c r="D92" s="55">
        <v>5.8999999999999997E-2</v>
      </c>
      <c r="E92" s="55">
        <v>4.4999999999999998E-2</v>
      </c>
      <c r="F92" s="57">
        <v>2.944</v>
      </c>
      <c r="G92" s="58">
        <v>0.153</v>
      </c>
      <c r="H92" s="58">
        <v>7.0999999999999994E-2</v>
      </c>
      <c r="I92" s="60">
        <v>2.2000000000000002</v>
      </c>
      <c r="J92" s="72">
        <v>3.9</v>
      </c>
    </row>
    <row r="93" spans="1:10" s="56" customFormat="1" ht="25.5" customHeight="1" x14ac:dyDescent="0.2">
      <c r="A93" s="18" t="s">
        <v>68</v>
      </c>
      <c r="B93" s="61" t="s">
        <v>83</v>
      </c>
      <c r="C93" s="74">
        <v>44062</v>
      </c>
      <c r="D93" s="55">
        <v>1.9E-2</v>
      </c>
      <c r="E93" s="55">
        <v>1.9E-2</v>
      </c>
      <c r="F93" s="57">
        <v>3.2320000000000002</v>
      </c>
      <c r="G93" s="58">
        <v>9.9000000000000005E-2</v>
      </c>
      <c r="H93" s="58">
        <v>5.3999999999999999E-2</v>
      </c>
      <c r="I93" s="60">
        <v>1.1000000000000001</v>
      </c>
      <c r="J93" s="72">
        <v>4.1669999999999998</v>
      </c>
    </row>
    <row r="94" spans="1:10" s="56" customFormat="1" ht="25.5" customHeight="1" x14ac:dyDescent="0.2">
      <c r="A94" s="18" t="s">
        <v>68</v>
      </c>
      <c r="B94" s="61" t="s">
        <v>83</v>
      </c>
      <c r="C94" s="74">
        <v>44091</v>
      </c>
      <c r="D94" s="55">
        <v>7.0000000000000001E-3</v>
      </c>
      <c r="E94" s="55">
        <v>8.0000000000000002E-3</v>
      </c>
      <c r="F94" s="57">
        <v>2.6469999999999998</v>
      </c>
      <c r="G94" s="58">
        <v>6.7000000000000004E-2</v>
      </c>
      <c r="H94" s="58">
        <v>3.7999999999999999E-2</v>
      </c>
      <c r="I94" s="60">
        <v>1</v>
      </c>
      <c r="J94" s="72">
        <v>3</v>
      </c>
    </row>
    <row r="95" spans="1:10" s="56" customFormat="1" ht="25.5" customHeight="1" x14ac:dyDescent="0.2">
      <c r="A95" s="18" t="s">
        <v>68</v>
      </c>
      <c r="B95" s="61" t="s">
        <v>83</v>
      </c>
      <c r="C95" s="74">
        <v>44118</v>
      </c>
      <c r="D95" s="55">
        <v>1.4999999999999999E-2</v>
      </c>
      <c r="E95" s="55">
        <v>8.9999999999999993E-3</v>
      </c>
      <c r="F95" s="57">
        <v>3.8010000000000002</v>
      </c>
      <c r="G95" s="58">
        <v>6.7000000000000004E-2</v>
      </c>
      <c r="H95" s="58">
        <v>4.2999999999999997E-2</v>
      </c>
      <c r="I95" s="60">
        <v>0.8</v>
      </c>
      <c r="J95" s="72">
        <v>3.2</v>
      </c>
    </row>
    <row r="96" spans="1:10" s="56" customFormat="1" ht="25.5" customHeight="1" x14ac:dyDescent="0.2">
      <c r="A96" s="18" t="s">
        <v>68</v>
      </c>
      <c r="B96" s="61" t="s">
        <v>83</v>
      </c>
      <c r="C96" s="74">
        <v>44154</v>
      </c>
      <c r="D96" s="55">
        <v>0.01</v>
      </c>
      <c r="E96" s="55">
        <v>9.1000000000000004E-3</v>
      </c>
      <c r="F96" s="57">
        <v>3.99</v>
      </c>
      <c r="G96" s="58">
        <v>5.8999999999999997E-2</v>
      </c>
      <c r="H96" s="58">
        <v>3.7999999999999999E-2</v>
      </c>
      <c r="I96" s="60">
        <v>1.4</v>
      </c>
      <c r="J96" s="72">
        <v>2.6360000000000001</v>
      </c>
    </row>
    <row r="97" spans="1:10" s="52" customFormat="1" ht="25.5" customHeight="1" x14ac:dyDescent="0.2">
      <c r="A97" s="19" t="s">
        <v>68</v>
      </c>
      <c r="B97" s="66" t="s">
        <v>83</v>
      </c>
      <c r="C97" s="75">
        <v>44168</v>
      </c>
      <c r="D97" s="62">
        <v>2.1000000000000001E-2</v>
      </c>
      <c r="E97" s="62">
        <v>2.69E-2</v>
      </c>
      <c r="F97" s="63">
        <v>3.82</v>
      </c>
      <c r="G97" s="64">
        <v>7.8E-2</v>
      </c>
      <c r="H97" s="64">
        <v>5.6000000000000001E-2</v>
      </c>
      <c r="I97" s="65">
        <v>0.7</v>
      </c>
      <c r="J97" s="73">
        <v>2.8220000000000001</v>
      </c>
    </row>
    <row r="98" spans="1:10" s="56" customFormat="1" ht="25.5" customHeight="1" x14ac:dyDescent="0.2">
      <c r="A98" s="18" t="s">
        <v>69</v>
      </c>
      <c r="B98" s="61" t="s">
        <v>84</v>
      </c>
      <c r="C98" s="74">
        <v>43853</v>
      </c>
      <c r="D98" s="55">
        <v>0.09</v>
      </c>
      <c r="E98" s="55">
        <v>1.7000000000000001E-2</v>
      </c>
      <c r="F98" s="57">
        <v>8.2550000000000008</v>
      </c>
      <c r="G98" s="58">
        <v>0.10199999999999999</v>
      </c>
      <c r="H98" s="58">
        <v>5.1999999999999998E-2</v>
      </c>
      <c r="I98" s="60">
        <v>2.2999999999999998</v>
      </c>
      <c r="J98" s="72">
        <v>2.5</v>
      </c>
    </row>
    <row r="99" spans="1:10" s="56" customFormat="1" ht="25.5" customHeight="1" x14ac:dyDescent="0.2">
      <c r="A99" s="18" t="s">
        <v>69</v>
      </c>
      <c r="B99" s="61" t="s">
        <v>84</v>
      </c>
      <c r="C99" s="74">
        <v>43887</v>
      </c>
      <c r="D99" s="55">
        <v>8.6999999999999994E-2</v>
      </c>
      <c r="E99" s="55">
        <v>0.02</v>
      </c>
      <c r="F99" s="57">
        <v>5.415</v>
      </c>
      <c r="G99" s="58">
        <v>0.17199999999999999</v>
      </c>
      <c r="H99" s="58">
        <v>0.105</v>
      </c>
      <c r="I99" s="60">
        <v>2.9</v>
      </c>
      <c r="J99" s="72">
        <v>3.0960000000000001</v>
      </c>
    </row>
    <row r="100" spans="1:10" s="56" customFormat="1" ht="25.5" customHeight="1" x14ac:dyDescent="0.2">
      <c r="A100" s="18" t="s">
        <v>69</v>
      </c>
      <c r="B100" s="61" t="s">
        <v>84</v>
      </c>
      <c r="C100" s="74">
        <v>43909</v>
      </c>
      <c r="D100" s="55">
        <v>0.01</v>
      </c>
      <c r="E100" s="55">
        <v>7.0000000000000001E-3</v>
      </c>
      <c r="F100" s="57">
        <v>7.12</v>
      </c>
      <c r="G100" s="58">
        <v>6.3E-2</v>
      </c>
      <c r="H100" s="58">
        <v>0.05</v>
      </c>
      <c r="I100" s="60">
        <v>1.1000000000000001</v>
      </c>
      <c r="J100" s="72">
        <v>2.2000000000000002</v>
      </c>
    </row>
    <row r="101" spans="1:10" s="56" customFormat="1" ht="25.5" customHeight="1" x14ac:dyDescent="0.2">
      <c r="A101" s="18" t="s">
        <v>69</v>
      </c>
      <c r="B101" s="61" t="s">
        <v>84</v>
      </c>
      <c r="C101" s="74">
        <v>43937</v>
      </c>
      <c r="D101" s="55">
        <v>1.4E-2</v>
      </c>
      <c r="E101" s="55">
        <v>1.4E-2</v>
      </c>
      <c r="F101" s="57">
        <v>6.617</v>
      </c>
      <c r="G101" s="58">
        <v>9.8000000000000004E-2</v>
      </c>
      <c r="H101" s="58">
        <v>7.2999999999999995E-2</v>
      </c>
      <c r="I101" s="60">
        <v>1.5</v>
      </c>
      <c r="J101" s="72">
        <v>2.7</v>
      </c>
    </row>
    <row r="102" spans="1:10" s="56" customFormat="1" ht="25.5" customHeight="1" x14ac:dyDescent="0.2">
      <c r="A102" s="18" t="s">
        <v>69</v>
      </c>
      <c r="B102" s="61" t="s">
        <v>84</v>
      </c>
      <c r="C102" s="74">
        <v>43964</v>
      </c>
      <c r="D102" s="55">
        <v>4.2999999999999997E-2</v>
      </c>
      <c r="E102" s="55">
        <v>1.6E-2</v>
      </c>
      <c r="F102" s="57">
        <v>4.5730000000000004</v>
      </c>
      <c r="G102" s="58">
        <v>0.13700000000000001</v>
      </c>
      <c r="H102" s="58">
        <v>0.11600000000000001</v>
      </c>
      <c r="I102" s="60">
        <v>1.4</v>
      </c>
      <c r="J102" s="72">
        <v>2.4769999999999999</v>
      </c>
    </row>
    <row r="103" spans="1:10" s="56" customFormat="1" ht="25.5" customHeight="1" x14ac:dyDescent="0.2">
      <c r="A103" s="18" t="s">
        <v>69</v>
      </c>
      <c r="B103" s="61" t="s">
        <v>84</v>
      </c>
      <c r="C103" s="74">
        <v>43999</v>
      </c>
      <c r="D103" s="55">
        <v>5.7000000000000002E-2</v>
      </c>
      <c r="E103" s="55">
        <v>1.9E-2</v>
      </c>
      <c r="F103" s="57">
        <v>5.383</v>
      </c>
      <c r="G103" s="58">
        <v>0.154</v>
      </c>
      <c r="H103" s="58">
        <v>9.1999999999999998E-2</v>
      </c>
      <c r="I103" s="60">
        <v>3.7</v>
      </c>
      <c r="J103" s="72">
        <v>3.3</v>
      </c>
    </row>
    <row r="104" spans="1:10" s="56" customFormat="1" ht="25.5" customHeight="1" x14ac:dyDescent="0.2">
      <c r="A104" s="18" t="s">
        <v>69</v>
      </c>
      <c r="B104" s="61" t="s">
        <v>84</v>
      </c>
      <c r="C104" s="74">
        <v>44028</v>
      </c>
      <c r="D104" s="55">
        <v>4.5999999999999999E-2</v>
      </c>
      <c r="E104" s="55">
        <v>1.4999999999999999E-2</v>
      </c>
      <c r="F104" s="57">
        <v>6.5019999999999998</v>
      </c>
      <c r="G104" s="58">
        <v>0.24399999999999999</v>
      </c>
      <c r="H104" s="58">
        <v>0.129</v>
      </c>
      <c r="I104" s="60">
        <v>2.9</v>
      </c>
      <c r="J104" s="72">
        <v>3.4</v>
      </c>
    </row>
    <row r="105" spans="1:10" s="56" customFormat="1" ht="25.5" customHeight="1" x14ac:dyDescent="0.2">
      <c r="A105" s="18" t="s">
        <v>69</v>
      </c>
      <c r="B105" s="61" t="s">
        <v>84</v>
      </c>
      <c r="C105" s="74">
        <v>44062</v>
      </c>
      <c r="D105" s="55">
        <v>1.7999999999999999E-2</v>
      </c>
      <c r="E105" s="55">
        <v>8.0000000000000002E-3</v>
      </c>
      <c r="F105" s="57">
        <v>5.2779999999999996</v>
      </c>
      <c r="G105" s="58">
        <v>0.13400000000000001</v>
      </c>
      <c r="H105" s="58">
        <v>0.108</v>
      </c>
      <c r="I105" s="60">
        <v>0.9</v>
      </c>
      <c r="J105" s="72">
        <v>3.7909999999999999</v>
      </c>
    </row>
    <row r="106" spans="1:10" s="56" customFormat="1" ht="25.5" customHeight="1" x14ac:dyDescent="0.2">
      <c r="A106" s="18" t="s">
        <v>69</v>
      </c>
      <c r="B106" s="61" t="s">
        <v>84</v>
      </c>
      <c r="C106" s="74">
        <v>44091</v>
      </c>
      <c r="D106" s="55">
        <v>2E-3</v>
      </c>
      <c r="E106" s="55">
        <v>4.0000000000000001E-3</v>
      </c>
      <c r="F106" s="57">
        <v>5.6680000000000001</v>
      </c>
      <c r="G106" s="58">
        <v>8.8999999999999996E-2</v>
      </c>
      <c r="H106" s="58">
        <v>7.9000000000000001E-2</v>
      </c>
      <c r="I106" s="60">
        <v>0.8</v>
      </c>
      <c r="J106" s="72">
        <v>2.1</v>
      </c>
    </row>
    <row r="107" spans="1:10" s="56" customFormat="1" ht="25.5" customHeight="1" x14ac:dyDescent="0.2">
      <c r="A107" s="18" t="s">
        <v>69</v>
      </c>
      <c r="B107" s="61" t="s">
        <v>84</v>
      </c>
      <c r="C107" s="74">
        <v>44118</v>
      </c>
      <c r="D107" s="55">
        <v>7.0000000000000001E-3</v>
      </c>
      <c r="E107" s="55">
        <v>3.0000000000000001E-3</v>
      </c>
      <c r="F107" s="57">
        <v>5.6280000000000001</v>
      </c>
      <c r="G107" s="58">
        <v>9.2999999999999999E-2</v>
      </c>
      <c r="H107" s="58">
        <v>7.0000000000000007E-2</v>
      </c>
      <c r="I107" s="60">
        <v>0.9</v>
      </c>
      <c r="J107" s="72">
        <v>2.7</v>
      </c>
    </row>
    <row r="108" spans="1:10" s="56" customFormat="1" ht="25.5" customHeight="1" x14ac:dyDescent="0.2">
      <c r="A108" s="18" t="s">
        <v>69</v>
      </c>
      <c r="B108" s="61" t="s">
        <v>84</v>
      </c>
      <c r="C108" s="74">
        <v>44154</v>
      </c>
      <c r="D108" s="55">
        <v>3.0000000000000001E-3</v>
      </c>
      <c r="E108" s="55">
        <v>3.5000000000000001E-3</v>
      </c>
      <c r="F108" s="57">
        <v>5.5</v>
      </c>
      <c r="G108" s="58">
        <v>7.1999999999999995E-2</v>
      </c>
      <c r="H108" s="58">
        <v>5.3999999999999999E-2</v>
      </c>
      <c r="I108" s="60">
        <v>1.3</v>
      </c>
      <c r="J108" s="72">
        <v>1.9490000000000001</v>
      </c>
    </row>
    <row r="109" spans="1:10" s="52" customFormat="1" ht="25.5" customHeight="1" x14ac:dyDescent="0.2">
      <c r="A109" s="19" t="s">
        <v>69</v>
      </c>
      <c r="B109" s="66" t="s">
        <v>84</v>
      </c>
      <c r="C109" s="75">
        <v>44168</v>
      </c>
      <c r="D109" s="62">
        <v>8.9999999999999993E-3</v>
      </c>
      <c r="E109" s="62">
        <v>4.1999999999999997E-3</v>
      </c>
      <c r="F109" s="63">
        <v>5.64</v>
      </c>
      <c r="G109" s="64">
        <v>0.09</v>
      </c>
      <c r="H109" s="64">
        <v>7.1999999999999995E-2</v>
      </c>
      <c r="I109" s="65">
        <v>0.9</v>
      </c>
      <c r="J109" s="73">
        <v>2.1749999999999998</v>
      </c>
    </row>
    <row r="110" spans="1:10" s="56" customFormat="1" ht="25.5" customHeight="1" x14ac:dyDescent="0.2">
      <c r="A110" s="18" t="s">
        <v>70</v>
      </c>
      <c r="B110" s="61" t="s">
        <v>85</v>
      </c>
      <c r="C110" s="74">
        <v>43853</v>
      </c>
      <c r="D110" s="55">
        <v>7.0000000000000001E-3</v>
      </c>
      <c r="E110" s="55">
        <v>3.0000000000000001E-3</v>
      </c>
      <c r="F110" s="57">
        <v>2.3559999999999999</v>
      </c>
      <c r="G110" s="58">
        <v>1.9E-2</v>
      </c>
      <c r="H110" s="58">
        <v>4.0000000000000001E-3</v>
      </c>
      <c r="I110" s="60">
        <v>1.1000000000000001</v>
      </c>
      <c r="J110" s="72">
        <v>2.5</v>
      </c>
    </row>
    <row r="111" spans="1:10" s="56" customFormat="1" ht="25.5" customHeight="1" x14ac:dyDescent="0.2">
      <c r="A111" s="18" t="s">
        <v>70</v>
      </c>
      <c r="B111" s="61" t="s">
        <v>85</v>
      </c>
      <c r="C111" s="74">
        <v>43887</v>
      </c>
      <c r="D111" s="55">
        <v>5.0999999999999997E-2</v>
      </c>
      <c r="E111" s="55">
        <v>8.0000000000000002E-3</v>
      </c>
      <c r="F111" s="57">
        <v>1.766</v>
      </c>
      <c r="G111" s="58">
        <v>9.8000000000000004E-2</v>
      </c>
      <c r="H111" s="58">
        <v>2.3E-2</v>
      </c>
      <c r="I111" s="60">
        <v>2.5</v>
      </c>
      <c r="J111" s="72">
        <v>3.2919999999999998</v>
      </c>
    </row>
    <row r="112" spans="1:10" s="56" customFormat="1" ht="25.5" customHeight="1" x14ac:dyDescent="0.2">
      <c r="A112" s="18" t="s">
        <v>70</v>
      </c>
      <c r="B112" s="61" t="s">
        <v>85</v>
      </c>
      <c r="C112" s="74">
        <v>43909</v>
      </c>
      <c r="D112" s="55">
        <v>6.0000000000000001E-3</v>
      </c>
      <c r="E112" s="55">
        <v>2E-3</v>
      </c>
      <c r="F112" s="57">
        <v>1.52</v>
      </c>
      <c r="G112" s="58">
        <v>2.8000000000000001E-2</v>
      </c>
      <c r="H112" s="58">
        <v>3.0000000000000001E-3</v>
      </c>
      <c r="I112" s="60">
        <v>1.9</v>
      </c>
      <c r="J112" s="72">
        <v>2.5</v>
      </c>
    </row>
    <row r="113" spans="1:10" s="56" customFormat="1" ht="25.5" customHeight="1" x14ac:dyDescent="0.2">
      <c r="A113" s="18" t="s">
        <v>70</v>
      </c>
      <c r="B113" s="61" t="s">
        <v>85</v>
      </c>
      <c r="C113" s="74">
        <v>43937</v>
      </c>
      <c r="D113" s="55">
        <v>8.0000000000000002E-3</v>
      </c>
      <c r="E113" s="55">
        <v>7.0000000000000001E-3</v>
      </c>
      <c r="F113" s="57">
        <v>2.6789999999999998</v>
      </c>
      <c r="G113" s="58">
        <v>2.1000000000000001E-2</v>
      </c>
      <c r="H113" s="58">
        <v>3.0000000000000001E-3</v>
      </c>
      <c r="I113" s="60">
        <v>1.3</v>
      </c>
      <c r="J113" s="72">
        <v>2.5</v>
      </c>
    </row>
    <row r="114" spans="1:10" s="56" customFormat="1" ht="25.5" customHeight="1" x14ac:dyDescent="0.2">
      <c r="A114" s="18" t="s">
        <v>70</v>
      </c>
      <c r="B114" s="61" t="s">
        <v>85</v>
      </c>
      <c r="C114" s="74">
        <v>43964</v>
      </c>
      <c r="D114" s="55">
        <v>0.03</v>
      </c>
      <c r="E114" s="55">
        <v>7.0000000000000001E-3</v>
      </c>
      <c r="F114" s="57">
        <v>1.9570000000000001</v>
      </c>
      <c r="G114" s="58">
        <v>4.5999999999999999E-2</v>
      </c>
      <c r="H114" s="58">
        <v>2.4E-2</v>
      </c>
      <c r="I114" s="60">
        <v>0.5</v>
      </c>
      <c r="J114" s="72">
        <v>2.5539999999999998</v>
      </c>
    </row>
    <row r="115" spans="1:10" s="56" customFormat="1" ht="25.5" customHeight="1" x14ac:dyDescent="0.2">
      <c r="A115" s="18" t="s">
        <v>70</v>
      </c>
      <c r="B115" s="61" t="s">
        <v>85</v>
      </c>
      <c r="C115" s="74">
        <v>43999</v>
      </c>
      <c r="D115" s="55">
        <v>0.158</v>
      </c>
      <c r="E115" s="55">
        <v>1.6E-2</v>
      </c>
      <c r="F115" s="57">
        <v>2.7040000000000002</v>
      </c>
      <c r="G115" s="58">
        <v>0.111</v>
      </c>
      <c r="H115" s="58">
        <v>5.8000000000000003E-2</v>
      </c>
      <c r="I115" s="60">
        <v>3.3</v>
      </c>
      <c r="J115" s="72">
        <v>3</v>
      </c>
    </row>
    <row r="116" spans="1:10" s="56" customFormat="1" ht="25.5" customHeight="1" x14ac:dyDescent="0.2">
      <c r="A116" s="18" t="s">
        <v>70</v>
      </c>
      <c r="B116" s="61" t="s">
        <v>85</v>
      </c>
      <c r="C116" s="74">
        <v>44028</v>
      </c>
      <c r="D116" s="55">
        <v>2.1999999999999999E-2</v>
      </c>
      <c r="E116" s="55">
        <v>8.0000000000000002E-3</v>
      </c>
      <c r="F116" s="57">
        <v>1.8089999999999999</v>
      </c>
      <c r="G116" s="58">
        <v>5.3999999999999999E-2</v>
      </c>
      <c r="H116" s="58">
        <v>0.02</v>
      </c>
      <c r="I116" s="60">
        <v>1.1000000000000001</v>
      </c>
      <c r="J116" s="72">
        <v>2.9</v>
      </c>
    </row>
    <row r="117" spans="1:10" s="56" customFormat="1" ht="25.5" customHeight="1" x14ac:dyDescent="0.2">
      <c r="A117" s="18" t="s">
        <v>70</v>
      </c>
      <c r="B117" s="61" t="s">
        <v>85</v>
      </c>
      <c r="C117" s="74">
        <v>44062</v>
      </c>
      <c r="D117" s="55">
        <v>1.4999999999999999E-2</v>
      </c>
      <c r="E117" s="55">
        <v>6.0000000000000001E-3</v>
      </c>
      <c r="F117" s="57">
        <v>1.0780000000000001</v>
      </c>
      <c r="G117" s="58">
        <v>3.5000000000000003E-2</v>
      </c>
      <c r="H117" s="58">
        <v>1.0999999999999999E-2</v>
      </c>
      <c r="I117" s="60">
        <v>1</v>
      </c>
      <c r="J117" s="72">
        <v>2.89</v>
      </c>
    </row>
    <row r="118" spans="1:10" s="56" customFormat="1" ht="25.5" customHeight="1" x14ac:dyDescent="0.2">
      <c r="A118" s="18" t="s">
        <v>70</v>
      </c>
      <c r="B118" s="61" t="s">
        <v>85</v>
      </c>
      <c r="C118" s="74">
        <v>44091</v>
      </c>
      <c r="D118" s="55">
        <v>5.0000000000000001E-3</v>
      </c>
      <c r="E118" s="55">
        <v>4.0000000000000001E-3</v>
      </c>
      <c r="F118" s="57">
        <v>2.7679999999999998</v>
      </c>
      <c r="G118" s="58">
        <v>3.1E-2</v>
      </c>
      <c r="H118" s="58">
        <v>2.5999999999999999E-2</v>
      </c>
      <c r="I118" s="60">
        <v>0.8</v>
      </c>
      <c r="J118" s="72">
        <v>2.4</v>
      </c>
    </row>
    <row r="119" spans="1:10" s="56" customFormat="1" ht="25.5" customHeight="1" x14ac:dyDescent="0.2">
      <c r="A119" s="18" t="s">
        <v>70</v>
      </c>
      <c r="B119" s="61" t="s">
        <v>85</v>
      </c>
      <c r="C119" s="74">
        <v>44118</v>
      </c>
      <c r="D119" s="55">
        <v>6.0000000000000001E-3</v>
      </c>
      <c r="E119" s="55">
        <v>3.0000000000000001E-3</v>
      </c>
      <c r="F119" s="57">
        <v>3.3119999999999998</v>
      </c>
      <c r="G119" s="58">
        <v>3.5000000000000003E-2</v>
      </c>
      <c r="H119" s="58">
        <v>2.5000000000000001E-2</v>
      </c>
      <c r="I119" s="60">
        <v>0.8</v>
      </c>
      <c r="J119" s="72">
        <v>2.8</v>
      </c>
    </row>
    <row r="120" spans="1:10" s="56" customFormat="1" ht="25.5" customHeight="1" x14ac:dyDescent="0.2">
      <c r="A120" s="18" t="s">
        <v>70</v>
      </c>
      <c r="B120" s="61" t="s">
        <v>85</v>
      </c>
      <c r="C120" s="74">
        <v>44154</v>
      </c>
      <c r="D120" s="55">
        <v>4.0000000000000001E-3</v>
      </c>
      <c r="E120" s="55">
        <v>3.0999999999999999E-3</v>
      </c>
      <c r="F120" s="57">
        <v>2.0499999999999998</v>
      </c>
      <c r="G120" s="58">
        <v>2.7E-2</v>
      </c>
      <c r="H120" s="58">
        <v>6.0000000000000001E-3</v>
      </c>
      <c r="I120" s="60">
        <v>1.3</v>
      </c>
      <c r="J120" s="72">
        <v>2.2549999999999999</v>
      </c>
    </row>
    <row r="121" spans="1:10" s="52" customFormat="1" ht="25.5" customHeight="1" x14ac:dyDescent="0.2">
      <c r="A121" s="19" t="s">
        <v>70</v>
      </c>
      <c r="B121" s="66" t="s">
        <v>85</v>
      </c>
      <c r="C121" s="75">
        <v>44168</v>
      </c>
      <c r="D121" s="62">
        <v>5.0000000000000001E-3</v>
      </c>
      <c r="E121" s="62">
        <v>1.8E-3</v>
      </c>
      <c r="F121" s="63">
        <v>2.4300000000000002</v>
      </c>
      <c r="G121" s="64">
        <v>0.03</v>
      </c>
      <c r="H121" s="64">
        <v>8.9999999999999993E-3</v>
      </c>
      <c r="I121" s="65">
        <v>0.7</v>
      </c>
      <c r="J121" s="73">
        <v>2.5419999999999998</v>
      </c>
    </row>
    <row r="122" spans="1:10" s="56" customFormat="1" ht="25.5" customHeight="1" x14ac:dyDescent="0.2">
      <c r="A122" s="18" t="s">
        <v>71</v>
      </c>
      <c r="B122" s="61" t="s">
        <v>86</v>
      </c>
      <c r="C122" s="74">
        <v>43853</v>
      </c>
      <c r="D122" s="55">
        <v>5.1999999999999998E-2</v>
      </c>
      <c r="E122" s="55">
        <v>1.2999999999999999E-2</v>
      </c>
      <c r="F122" s="57">
        <v>6.6440000000000001</v>
      </c>
      <c r="G122" s="58">
        <v>2.7E-2</v>
      </c>
      <c r="H122" s="58">
        <v>1.4E-2</v>
      </c>
      <c r="I122" s="60">
        <v>0.9</v>
      </c>
      <c r="J122" s="72">
        <v>2.6</v>
      </c>
    </row>
    <row r="123" spans="1:10" s="56" customFormat="1" ht="25.5" customHeight="1" x14ac:dyDescent="0.2">
      <c r="A123" s="18" t="s">
        <v>71</v>
      </c>
      <c r="B123" s="61" t="s">
        <v>86</v>
      </c>
      <c r="C123" s="74">
        <v>43887</v>
      </c>
      <c r="D123" s="55">
        <v>0.17699999999999999</v>
      </c>
      <c r="E123" s="55">
        <v>3.5000000000000003E-2</v>
      </c>
      <c r="F123" s="57">
        <v>4.016</v>
      </c>
      <c r="G123" s="58">
        <v>0.13600000000000001</v>
      </c>
      <c r="H123" s="58">
        <v>5.3999999999999999E-2</v>
      </c>
      <c r="I123" s="60">
        <v>3.3</v>
      </c>
      <c r="J123" s="72">
        <v>3.0609999999999999</v>
      </c>
    </row>
    <row r="124" spans="1:10" s="56" customFormat="1" ht="25.5" customHeight="1" x14ac:dyDescent="0.2">
      <c r="A124" s="18" t="s">
        <v>71</v>
      </c>
      <c r="B124" s="61" t="s">
        <v>86</v>
      </c>
      <c r="C124" s="74">
        <v>43909</v>
      </c>
      <c r="D124" s="55">
        <v>8.0000000000000002E-3</v>
      </c>
      <c r="E124" s="55">
        <v>6.0000000000000001E-3</v>
      </c>
      <c r="F124" s="57">
        <v>6.5279999999999996</v>
      </c>
      <c r="G124" s="58">
        <v>2.1000000000000001E-2</v>
      </c>
      <c r="H124" s="58">
        <v>8.0000000000000002E-3</v>
      </c>
      <c r="I124" s="60">
        <v>0.9</v>
      </c>
      <c r="J124" s="72">
        <v>2.8</v>
      </c>
    </row>
    <row r="125" spans="1:10" s="56" customFormat="1" ht="25.5" customHeight="1" x14ac:dyDescent="0.2">
      <c r="A125" s="18" t="s">
        <v>71</v>
      </c>
      <c r="B125" s="61" t="s">
        <v>86</v>
      </c>
      <c r="C125" s="74">
        <v>43937</v>
      </c>
      <c r="D125" s="55">
        <v>8.0000000000000002E-3</v>
      </c>
      <c r="E125" s="55">
        <v>2.5999999999999999E-2</v>
      </c>
      <c r="F125" s="57">
        <v>6.4690000000000003</v>
      </c>
      <c r="G125" s="58">
        <v>2.1000000000000001E-2</v>
      </c>
      <c r="H125" s="58">
        <v>4.0000000000000001E-3</v>
      </c>
      <c r="I125" s="60">
        <v>1.2</v>
      </c>
      <c r="J125" s="72">
        <v>2.6</v>
      </c>
    </row>
    <row r="126" spans="1:10" s="56" customFormat="1" ht="25.5" customHeight="1" x14ac:dyDescent="0.2">
      <c r="A126" s="18" t="s">
        <v>71</v>
      </c>
      <c r="B126" s="61" t="s">
        <v>86</v>
      </c>
      <c r="C126" s="74">
        <v>43964</v>
      </c>
      <c r="D126" s="55">
        <v>2.8000000000000001E-2</v>
      </c>
      <c r="E126" s="55">
        <v>2.9000000000000001E-2</v>
      </c>
      <c r="F126" s="57">
        <v>4.952</v>
      </c>
      <c r="G126" s="58">
        <v>7.0000000000000007E-2</v>
      </c>
      <c r="H126" s="58">
        <v>4.5999999999999999E-2</v>
      </c>
      <c r="I126" s="60">
        <v>1.1000000000000001</v>
      </c>
      <c r="J126" s="72">
        <v>2.778</v>
      </c>
    </row>
    <row r="127" spans="1:10" s="56" customFormat="1" ht="25.5" customHeight="1" x14ac:dyDescent="0.2">
      <c r="A127" s="18" t="s">
        <v>71</v>
      </c>
      <c r="B127" s="61" t="s">
        <v>86</v>
      </c>
      <c r="C127" s="74">
        <v>43999</v>
      </c>
      <c r="D127" s="55">
        <v>0.21</v>
      </c>
      <c r="E127" s="55">
        <v>0.03</v>
      </c>
      <c r="F127" s="57">
        <v>4.9859999999999998</v>
      </c>
      <c r="G127" s="58">
        <v>0.14699999999999999</v>
      </c>
      <c r="H127" s="58">
        <v>6.8000000000000005E-2</v>
      </c>
      <c r="I127" s="60">
        <v>6.5</v>
      </c>
      <c r="J127" s="72">
        <v>3.5</v>
      </c>
    </row>
    <row r="128" spans="1:10" s="56" customFormat="1" ht="25.5" customHeight="1" x14ac:dyDescent="0.2">
      <c r="A128" s="18" t="s">
        <v>71</v>
      </c>
      <c r="B128" s="61" t="s">
        <v>86</v>
      </c>
      <c r="C128" s="74">
        <v>44028</v>
      </c>
      <c r="D128" s="55">
        <v>1.6E-2</v>
      </c>
      <c r="E128" s="55">
        <v>6.2E-2</v>
      </c>
      <c r="F128" s="57">
        <v>6.3659999999999997</v>
      </c>
      <c r="G128" s="58">
        <v>9.9000000000000005E-2</v>
      </c>
      <c r="H128" s="58">
        <v>7.1999999999999995E-2</v>
      </c>
      <c r="I128" s="60">
        <v>1.3</v>
      </c>
      <c r="J128" s="72">
        <v>3.2</v>
      </c>
    </row>
    <row r="129" spans="1:10" s="56" customFormat="1" ht="25.5" customHeight="1" x14ac:dyDescent="0.2">
      <c r="A129" s="18" t="s">
        <v>71</v>
      </c>
      <c r="B129" s="61" t="s">
        <v>86</v>
      </c>
      <c r="C129" s="74">
        <v>44062</v>
      </c>
      <c r="D129" s="55">
        <v>1.4E-2</v>
      </c>
      <c r="E129" s="55">
        <v>1.4E-2</v>
      </c>
      <c r="F129" s="57">
        <v>4.3460000000000001</v>
      </c>
      <c r="G129" s="58">
        <v>8.1000000000000003E-2</v>
      </c>
      <c r="H129" s="58">
        <v>6.3E-2</v>
      </c>
      <c r="I129" s="60">
        <v>0.9</v>
      </c>
      <c r="J129" s="72">
        <v>3.1360000000000001</v>
      </c>
    </row>
    <row r="130" spans="1:10" s="56" customFormat="1" ht="25.5" customHeight="1" x14ac:dyDescent="0.2">
      <c r="A130" s="18" t="s">
        <v>71</v>
      </c>
      <c r="B130" s="61" t="s">
        <v>86</v>
      </c>
      <c r="C130" s="74">
        <v>44091</v>
      </c>
      <c r="D130" s="55">
        <v>8.0000000000000002E-3</v>
      </c>
      <c r="E130" s="55">
        <v>6.0000000000000001E-3</v>
      </c>
      <c r="F130" s="57">
        <v>5.8689999999999998</v>
      </c>
      <c r="G130" s="58">
        <v>3.3000000000000002E-2</v>
      </c>
      <c r="H130" s="58">
        <v>1.4999999999999999E-2</v>
      </c>
      <c r="I130" s="60">
        <v>1.4</v>
      </c>
      <c r="J130" s="72">
        <v>2.5</v>
      </c>
    </row>
    <row r="131" spans="1:10" s="56" customFormat="1" ht="25.5" customHeight="1" x14ac:dyDescent="0.2">
      <c r="A131" s="18" t="s">
        <v>71</v>
      </c>
      <c r="B131" s="61" t="s">
        <v>86</v>
      </c>
      <c r="C131" s="74">
        <v>44118</v>
      </c>
      <c r="D131" s="55">
        <v>6.0000000000000001E-3</v>
      </c>
      <c r="E131" s="55">
        <v>3.0000000000000001E-3</v>
      </c>
      <c r="F131" s="57">
        <v>5.23</v>
      </c>
      <c r="G131" s="58">
        <v>4.3999999999999997E-2</v>
      </c>
      <c r="H131" s="58">
        <v>2.7E-2</v>
      </c>
      <c r="I131" s="60">
        <v>0.9</v>
      </c>
      <c r="J131" s="72">
        <v>2.9</v>
      </c>
    </row>
    <row r="132" spans="1:10" s="56" customFormat="1" ht="25.5" customHeight="1" x14ac:dyDescent="0.2">
      <c r="A132" s="18" t="s">
        <v>71</v>
      </c>
      <c r="B132" s="61" t="s">
        <v>86</v>
      </c>
      <c r="C132" s="74">
        <v>44154</v>
      </c>
      <c r="D132" s="55">
        <v>6.0000000000000001E-3</v>
      </c>
      <c r="E132" s="55">
        <v>3.3999999999999998E-3</v>
      </c>
      <c r="F132" s="57">
        <v>5.66</v>
      </c>
      <c r="G132" s="58">
        <v>5.5E-2</v>
      </c>
      <c r="H132" s="58">
        <v>3.9E-2</v>
      </c>
      <c r="I132" s="60">
        <v>1.1000000000000001</v>
      </c>
      <c r="J132" s="72">
        <v>2.3559999999999999</v>
      </c>
    </row>
    <row r="133" spans="1:10" s="52" customFormat="1" ht="25.5" customHeight="1" x14ac:dyDescent="0.2">
      <c r="A133" s="19" t="s">
        <v>71</v>
      </c>
      <c r="B133" s="66" t="s">
        <v>86</v>
      </c>
      <c r="C133" s="75">
        <v>44168</v>
      </c>
      <c r="D133" s="62">
        <v>6.0000000000000001E-3</v>
      </c>
      <c r="E133" s="62">
        <v>4.7000000000000002E-3</v>
      </c>
      <c r="F133" s="63">
        <v>5.37</v>
      </c>
      <c r="G133" s="64">
        <v>5.8999999999999997E-2</v>
      </c>
      <c r="H133" s="64">
        <v>4.2000000000000003E-2</v>
      </c>
      <c r="I133" s="65">
        <v>0.5</v>
      </c>
      <c r="J133" s="73">
        <v>2.5819999999999999</v>
      </c>
    </row>
    <row r="134" spans="1:10" s="56" customFormat="1" ht="25.5" customHeight="1" x14ac:dyDescent="0.2">
      <c r="A134" s="18" t="s">
        <v>72</v>
      </c>
      <c r="B134" s="61" t="s">
        <v>87</v>
      </c>
      <c r="C134" s="74">
        <v>43853</v>
      </c>
      <c r="D134" s="55">
        <v>2.5999999999999999E-2</v>
      </c>
      <c r="E134" s="55">
        <v>5.8999999999999997E-2</v>
      </c>
      <c r="F134" s="57">
        <v>6.3550000000000004</v>
      </c>
      <c r="G134" s="58">
        <v>2.4E-2</v>
      </c>
      <c r="H134" s="58">
        <v>1.2E-2</v>
      </c>
      <c r="I134" s="60">
        <v>1.4</v>
      </c>
      <c r="J134" s="72">
        <v>1.7</v>
      </c>
    </row>
    <row r="135" spans="1:10" s="56" customFormat="1" ht="25.5" customHeight="1" x14ac:dyDescent="0.2">
      <c r="A135" s="18" t="s">
        <v>72</v>
      </c>
      <c r="B135" s="61" t="s">
        <v>87</v>
      </c>
      <c r="C135" s="74">
        <v>43887</v>
      </c>
      <c r="D135" s="55">
        <v>0.17100000000000001</v>
      </c>
      <c r="E135" s="55">
        <v>2.8000000000000001E-2</v>
      </c>
      <c r="F135" s="57">
        <v>4.3259999999999996</v>
      </c>
      <c r="G135" s="58">
        <v>0.16300000000000001</v>
      </c>
      <c r="H135" s="58">
        <v>6.7000000000000004E-2</v>
      </c>
      <c r="I135" s="60">
        <v>2.4</v>
      </c>
      <c r="J135" s="72">
        <v>2.7120000000000002</v>
      </c>
    </row>
    <row r="136" spans="1:10" s="56" customFormat="1" ht="25.5" customHeight="1" x14ac:dyDescent="0.2">
      <c r="A136" s="18" t="s">
        <v>72</v>
      </c>
      <c r="B136" s="61" t="s">
        <v>87</v>
      </c>
      <c r="C136" s="74">
        <v>43909</v>
      </c>
      <c r="D136" s="55">
        <v>8.9999999999999993E-3</v>
      </c>
      <c r="E136" s="55">
        <v>5.0000000000000001E-3</v>
      </c>
      <c r="F136" s="57">
        <v>5.4770000000000003</v>
      </c>
      <c r="G136" s="58">
        <v>3.9E-2</v>
      </c>
      <c r="H136" s="58">
        <v>2.5999999999999999E-2</v>
      </c>
      <c r="I136" s="60">
        <v>0.9</v>
      </c>
      <c r="J136" s="72">
        <v>1.8</v>
      </c>
    </row>
    <row r="137" spans="1:10" s="56" customFormat="1" ht="25.5" customHeight="1" x14ac:dyDescent="0.2">
      <c r="A137" s="18" t="s">
        <v>72</v>
      </c>
      <c r="B137" s="61" t="s">
        <v>87</v>
      </c>
      <c r="C137" s="74">
        <v>43937</v>
      </c>
      <c r="D137" s="55">
        <v>0.01</v>
      </c>
      <c r="E137" s="55">
        <v>8.9999999999999993E-3</v>
      </c>
      <c r="F137" s="57">
        <v>6.1689999999999996</v>
      </c>
      <c r="G137" s="58">
        <v>5.2999999999999999E-2</v>
      </c>
      <c r="H137" s="58">
        <v>3.5000000000000003E-2</v>
      </c>
      <c r="I137" s="60">
        <v>1.2</v>
      </c>
      <c r="J137" s="72">
        <v>2</v>
      </c>
    </row>
    <row r="138" spans="1:10" s="56" customFormat="1" ht="25.5" customHeight="1" x14ac:dyDescent="0.2">
      <c r="A138" s="18" t="s">
        <v>72</v>
      </c>
      <c r="B138" s="61" t="s">
        <v>87</v>
      </c>
      <c r="C138" s="74">
        <v>43964</v>
      </c>
      <c r="D138" s="55">
        <v>3.5000000000000003E-2</v>
      </c>
      <c r="E138" s="55">
        <v>2.1000000000000001E-2</v>
      </c>
      <c r="F138" s="57">
        <v>5.17</v>
      </c>
      <c r="G138" s="58">
        <v>0.11</v>
      </c>
      <c r="H138" s="58">
        <v>9.1999999999999998E-2</v>
      </c>
      <c r="I138" s="60">
        <v>1</v>
      </c>
      <c r="J138" s="72">
        <v>1.756</v>
      </c>
    </row>
    <row r="139" spans="1:10" s="56" customFormat="1" ht="25.5" customHeight="1" x14ac:dyDescent="0.2">
      <c r="A139" s="18" t="s">
        <v>72</v>
      </c>
      <c r="B139" s="61" t="s">
        <v>87</v>
      </c>
      <c r="C139" s="74">
        <v>43999</v>
      </c>
      <c r="D139" s="55">
        <v>2.4E-2</v>
      </c>
      <c r="E139" s="55">
        <v>1.2999999999999999E-2</v>
      </c>
      <c r="F139" s="57">
        <v>5.3090000000000002</v>
      </c>
      <c r="G139" s="58">
        <v>9.6000000000000002E-2</v>
      </c>
      <c r="H139" s="58">
        <v>5.6000000000000001E-2</v>
      </c>
      <c r="I139" s="60">
        <v>1</v>
      </c>
      <c r="J139" s="72">
        <v>1.8</v>
      </c>
    </row>
    <row r="140" spans="1:10" s="56" customFormat="1" ht="25.5" customHeight="1" x14ac:dyDescent="0.2">
      <c r="A140" s="18" t="s">
        <v>72</v>
      </c>
      <c r="B140" s="61" t="s">
        <v>87</v>
      </c>
      <c r="C140" s="74">
        <v>44028</v>
      </c>
      <c r="D140" s="55">
        <v>1.6E-2</v>
      </c>
      <c r="E140" s="55">
        <v>7.0000000000000001E-3</v>
      </c>
      <c r="F140" s="57">
        <v>6.2309999999999999</v>
      </c>
      <c r="G140" s="58">
        <v>0.104</v>
      </c>
      <c r="H140" s="58">
        <v>7.3999999999999996E-2</v>
      </c>
      <c r="I140" s="60">
        <v>0.9</v>
      </c>
      <c r="J140" s="72">
        <v>2.2000000000000002</v>
      </c>
    </row>
    <row r="141" spans="1:10" s="56" customFormat="1" ht="25.5" customHeight="1" x14ac:dyDescent="0.2">
      <c r="A141" s="18" t="s">
        <v>72</v>
      </c>
      <c r="B141" s="61" t="s">
        <v>87</v>
      </c>
      <c r="C141" s="74">
        <v>44062</v>
      </c>
      <c r="D141" s="55">
        <v>1.7000000000000001E-2</v>
      </c>
      <c r="E141" s="55">
        <v>6.0000000000000001E-3</v>
      </c>
      <c r="F141" s="57">
        <v>4.9279999999999999</v>
      </c>
      <c r="G141" s="58">
        <v>9.9000000000000005E-2</v>
      </c>
      <c r="H141" s="58">
        <v>8.1000000000000003E-2</v>
      </c>
      <c r="I141" s="60">
        <v>0.7</v>
      </c>
      <c r="J141" s="72">
        <v>1.978</v>
      </c>
    </row>
    <row r="142" spans="1:10" s="56" customFormat="1" ht="25.5" customHeight="1" x14ac:dyDescent="0.2">
      <c r="A142" s="18" t="s">
        <v>72</v>
      </c>
      <c r="B142" s="61" t="s">
        <v>87</v>
      </c>
      <c r="C142" s="74">
        <v>44091</v>
      </c>
      <c r="D142" s="55">
        <v>7.0000000000000001E-3</v>
      </c>
      <c r="E142" s="55">
        <v>3.0000000000000001E-3</v>
      </c>
      <c r="F142" s="57">
        <v>6.0990000000000002</v>
      </c>
      <c r="G142" s="58">
        <v>7.2999999999999995E-2</v>
      </c>
      <c r="H142" s="58">
        <v>6.3E-2</v>
      </c>
      <c r="I142" s="60">
        <v>0.4</v>
      </c>
      <c r="J142" s="72">
        <v>1.7</v>
      </c>
    </row>
    <row r="143" spans="1:10" s="56" customFormat="1" ht="25.5" customHeight="1" x14ac:dyDescent="0.2">
      <c r="A143" s="18" t="s">
        <v>72</v>
      </c>
      <c r="B143" s="61" t="s">
        <v>87</v>
      </c>
      <c r="C143" s="74">
        <v>44118</v>
      </c>
      <c r="D143" s="55">
        <v>6.0000000000000001E-3</v>
      </c>
      <c r="E143" s="55">
        <v>3.0000000000000001E-3</v>
      </c>
      <c r="F143" s="57">
        <v>5.4669999999999996</v>
      </c>
      <c r="G143" s="58">
        <v>5.8999999999999997E-2</v>
      </c>
      <c r="H143" s="58">
        <v>4.3999999999999997E-2</v>
      </c>
      <c r="I143" s="60">
        <v>0.8</v>
      </c>
      <c r="J143" s="72">
        <v>1.9</v>
      </c>
    </row>
    <row r="144" spans="1:10" s="56" customFormat="1" ht="25.5" customHeight="1" x14ac:dyDescent="0.2">
      <c r="A144" s="18" t="s">
        <v>72</v>
      </c>
      <c r="B144" s="61" t="s">
        <v>87</v>
      </c>
      <c r="C144" s="74">
        <v>44154</v>
      </c>
      <c r="D144" s="55">
        <v>6.0000000000000001E-3</v>
      </c>
      <c r="E144" s="55">
        <v>2.3E-3</v>
      </c>
      <c r="F144" s="57">
        <v>6</v>
      </c>
      <c r="G144" s="58">
        <v>7.0000000000000007E-2</v>
      </c>
      <c r="H144" s="58">
        <v>5.1999999999999998E-2</v>
      </c>
      <c r="I144" s="60">
        <v>0.9</v>
      </c>
      <c r="J144" s="72">
        <v>1.625</v>
      </c>
    </row>
    <row r="145" spans="1:10" s="52" customFormat="1" ht="25.5" customHeight="1" x14ac:dyDescent="0.2">
      <c r="A145" s="19" t="s">
        <v>72</v>
      </c>
      <c r="B145" s="66" t="s">
        <v>87</v>
      </c>
      <c r="C145" s="75">
        <v>44168</v>
      </c>
      <c r="D145" s="62">
        <v>6.0000000000000001E-3</v>
      </c>
      <c r="E145" s="62">
        <v>3.0999999999999999E-3</v>
      </c>
      <c r="F145" s="63">
        <v>5.7</v>
      </c>
      <c r="G145" s="64">
        <v>0.06</v>
      </c>
      <c r="H145" s="64">
        <v>4.5999999999999999E-2</v>
      </c>
      <c r="I145" s="65">
        <v>0.8</v>
      </c>
      <c r="J145" s="73">
        <v>1.91</v>
      </c>
    </row>
    <row r="146" spans="1:10" s="56" customFormat="1" ht="25.5" customHeight="1" x14ac:dyDescent="0.2">
      <c r="A146" s="18" t="s">
        <v>73</v>
      </c>
      <c r="B146" s="61" t="s">
        <v>88</v>
      </c>
      <c r="C146" s="74">
        <v>43853</v>
      </c>
      <c r="D146" s="55">
        <v>5.0000000000000001E-3</v>
      </c>
      <c r="E146" s="55">
        <v>2E-3</v>
      </c>
      <c r="F146" s="57">
        <v>4.0640000000000001</v>
      </c>
      <c r="G146" s="58">
        <v>7.0000000000000001E-3</v>
      </c>
      <c r="H146" s="58">
        <v>4.0000000000000001E-3</v>
      </c>
      <c r="I146" s="60">
        <v>0.9</v>
      </c>
      <c r="J146" s="72">
        <v>1.4</v>
      </c>
    </row>
    <row r="147" spans="1:10" s="56" customFormat="1" ht="25.5" customHeight="1" x14ac:dyDescent="0.2">
      <c r="A147" s="18" t="s">
        <v>73</v>
      </c>
      <c r="B147" s="61" t="s">
        <v>88</v>
      </c>
      <c r="C147" s="74">
        <v>43887</v>
      </c>
      <c r="D147" s="55">
        <v>4.5999999999999999E-2</v>
      </c>
      <c r="E147" s="55">
        <v>5.0000000000000001E-3</v>
      </c>
      <c r="F147" s="57">
        <v>2.8919999999999999</v>
      </c>
      <c r="G147" s="58">
        <v>7.9000000000000001E-2</v>
      </c>
      <c r="H147" s="58">
        <v>1.2999999999999999E-2</v>
      </c>
      <c r="I147" s="60">
        <v>1.7</v>
      </c>
      <c r="J147" s="72">
        <v>2.867</v>
      </c>
    </row>
    <row r="148" spans="1:10" s="56" customFormat="1" ht="25.5" customHeight="1" x14ac:dyDescent="0.2">
      <c r="A148" s="18" t="s">
        <v>73</v>
      </c>
      <c r="B148" s="61" t="s">
        <v>88</v>
      </c>
      <c r="C148" s="74">
        <v>43909</v>
      </c>
      <c r="D148" s="55">
        <v>8.0000000000000002E-3</v>
      </c>
      <c r="E148" s="55">
        <v>4.0000000000000001E-3</v>
      </c>
      <c r="F148" s="57">
        <v>3.5139999999999998</v>
      </c>
      <c r="G148" s="58">
        <v>8.0000000000000002E-3</v>
      </c>
      <c r="H148" s="58">
        <v>4.0000000000000001E-3</v>
      </c>
      <c r="I148" s="60">
        <v>0.8</v>
      </c>
      <c r="J148" s="72">
        <v>1.6</v>
      </c>
    </row>
    <row r="149" spans="1:10" s="56" customFormat="1" ht="25.5" customHeight="1" x14ac:dyDescent="0.2">
      <c r="A149" s="18" t="s">
        <v>73</v>
      </c>
      <c r="B149" s="61" t="s">
        <v>88</v>
      </c>
      <c r="C149" s="74">
        <v>43937</v>
      </c>
      <c r="D149" s="55">
        <v>1.2E-2</v>
      </c>
      <c r="E149" s="55">
        <v>0.01</v>
      </c>
      <c r="F149" s="57">
        <v>4.1630000000000003</v>
      </c>
      <c r="G149" s="58">
        <v>8.0000000000000002E-3</v>
      </c>
      <c r="H149" s="58">
        <v>2E-3</v>
      </c>
      <c r="I149" s="60">
        <v>0.8</v>
      </c>
      <c r="J149" s="72">
        <v>1.8</v>
      </c>
    </row>
    <row r="150" spans="1:10" s="56" customFormat="1" ht="25.5" customHeight="1" x14ac:dyDescent="0.2">
      <c r="A150" s="18" t="s">
        <v>73</v>
      </c>
      <c r="B150" s="61" t="s">
        <v>88</v>
      </c>
      <c r="C150" s="74">
        <v>43964</v>
      </c>
      <c r="D150" s="55">
        <v>2.1000000000000001E-2</v>
      </c>
      <c r="E150" s="55">
        <v>1.7000000000000001E-2</v>
      </c>
      <c r="F150" s="57">
        <v>2.968</v>
      </c>
      <c r="G150" s="58">
        <v>3.7999999999999999E-2</v>
      </c>
      <c r="H150" s="58">
        <v>2.4E-2</v>
      </c>
      <c r="I150" s="60">
        <v>1.1000000000000001</v>
      </c>
      <c r="J150" s="72">
        <v>1.867</v>
      </c>
    </row>
    <row r="151" spans="1:10" s="56" customFormat="1" ht="25.5" customHeight="1" x14ac:dyDescent="0.2">
      <c r="A151" s="18" t="s">
        <v>73</v>
      </c>
      <c r="B151" s="61" t="s">
        <v>88</v>
      </c>
      <c r="C151" s="74">
        <v>43999</v>
      </c>
      <c r="D151" s="55">
        <v>2.1999999999999999E-2</v>
      </c>
      <c r="E151" s="55">
        <v>3.3000000000000002E-2</v>
      </c>
      <c r="F151" s="57">
        <v>3.5409999999999999</v>
      </c>
      <c r="G151" s="58">
        <v>3.5000000000000003E-2</v>
      </c>
      <c r="H151" s="58">
        <v>1.7000000000000001E-2</v>
      </c>
      <c r="I151" s="60">
        <v>0.9</v>
      </c>
      <c r="J151" s="72">
        <v>1.8</v>
      </c>
    </row>
    <row r="152" spans="1:10" s="56" customFormat="1" ht="25.5" customHeight="1" x14ac:dyDescent="0.2">
      <c r="A152" s="18" t="s">
        <v>73</v>
      </c>
      <c r="B152" s="61" t="s">
        <v>88</v>
      </c>
      <c r="C152" s="74">
        <v>44028</v>
      </c>
      <c r="D152" s="55">
        <v>8.9999999999999993E-3</v>
      </c>
      <c r="E152" s="55">
        <v>1.4E-2</v>
      </c>
      <c r="F152" s="57">
        <v>3.8969999999999998</v>
      </c>
      <c r="G152" s="58">
        <v>1.0999999999999999E-2</v>
      </c>
      <c r="H152" s="58">
        <v>2E-3</v>
      </c>
      <c r="I152" s="60">
        <v>1</v>
      </c>
      <c r="J152" s="72">
        <v>2.1</v>
      </c>
    </row>
    <row r="153" spans="1:10" s="56" customFormat="1" ht="25.5" customHeight="1" x14ac:dyDescent="0.2">
      <c r="A153" s="18" t="s">
        <v>73</v>
      </c>
      <c r="B153" s="61" t="s">
        <v>88</v>
      </c>
      <c r="C153" s="74">
        <v>44062</v>
      </c>
      <c r="D153" s="55">
        <v>1.4E-2</v>
      </c>
      <c r="E153" s="55">
        <v>0.02</v>
      </c>
      <c r="F153" s="57">
        <v>2.8260000000000001</v>
      </c>
      <c r="G153" s="58">
        <v>1.7999999999999999E-2</v>
      </c>
      <c r="H153" s="58">
        <v>8.0000000000000002E-3</v>
      </c>
      <c r="I153" s="60">
        <v>1</v>
      </c>
      <c r="J153" s="72">
        <v>2.2599999999999998</v>
      </c>
    </row>
    <row r="154" spans="1:10" s="56" customFormat="1" ht="25.5" customHeight="1" x14ac:dyDescent="0.2">
      <c r="A154" s="18" t="s">
        <v>73</v>
      </c>
      <c r="B154" s="61" t="s">
        <v>88</v>
      </c>
      <c r="C154" s="74">
        <v>44091</v>
      </c>
      <c r="D154" s="55"/>
      <c r="E154" s="55"/>
      <c r="F154" s="57"/>
      <c r="G154" s="58"/>
      <c r="H154" s="58"/>
      <c r="I154" s="60"/>
      <c r="J154" s="72"/>
    </row>
    <row r="155" spans="1:10" s="56" customFormat="1" ht="25.5" customHeight="1" x14ac:dyDescent="0.2">
      <c r="A155" s="18" t="s">
        <v>73</v>
      </c>
      <c r="B155" s="61" t="s">
        <v>88</v>
      </c>
      <c r="C155" s="74">
        <v>44118</v>
      </c>
      <c r="D155" s="55">
        <v>6.0000000000000001E-3</v>
      </c>
      <c r="E155" s="55">
        <v>5.0000000000000001E-3</v>
      </c>
      <c r="F155" s="57">
        <v>4.0590000000000002</v>
      </c>
      <c r="G155" s="58">
        <v>1.7999999999999999E-2</v>
      </c>
      <c r="H155" s="58">
        <v>1.0999999999999999E-2</v>
      </c>
      <c r="I155" s="60">
        <v>0.8</v>
      </c>
      <c r="J155" s="72">
        <v>1.7</v>
      </c>
    </row>
    <row r="156" spans="1:10" s="56" customFormat="1" ht="25.5" customHeight="1" x14ac:dyDescent="0.2">
      <c r="A156" s="18" t="s">
        <v>73</v>
      </c>
      <c r="B156" s="61" t="s">
        <v>88</v>
      </c>
      <c r="C156" s="74">
        <v>44154</v>
      </c>
      <c r="D156" s="55">
        <v>1.4E-2</v>
      </c>
      <c r="E156" s="55">
        <v>2.0999999999999999E-3</v>
      </c>
      <c r="F156" s="57">
        <v>3.78</v>
      </c>
      <c r="G156" s="58">
        <v>1.2999999999999999E-2</v>
      </c>
      <c r="H156" s="58">
        <v>7.0000000000000001E-3</v>
      </c>
      <c r="I156" s="60">
        <v>0.9</v>
      </c>
      <c r="J156" s="72">
        <v>1.405</v>
      </c>
    </row>
    <row r="157" spans="1:10" s="52" customFormat="1" ht="25.5" customHeight="1" x14ac:dyDescent="0.2">
      <c r="A157" s="19" t="s">
        <v>73</v>
      </c>
      <c r="B157" s="66" t="s">
        <v>88</v>
      </c>
      <c r="C157" s="75">
        <v>44168</v>
      </c>
      <c r="D157" s="62">
        <v>5.0000000000000001E-3</v>
      </c>
      <c r="E157" s="62">
        <v>2.7000000000000001E-3</v>
      </c>
      <c r="F157" s="63">
        <v>3.94</v>
      </c>
      <c r="G157" s="64">
        <v>1.0999999999999999E-2</v>
      </c>
      <c r="H157" s="64">
        <v>4.0000000000000001E-3</v>
      </c>
      <c r="I157" s="65">
        <v>0.4</v>
      </c>
      <c r="J157" s="73">
        <v>1.579</v>
      </c>
    </row>
    <row r="158" spans="1:10" s="56" customFormat="1" ht="25.5" customHeight="1" x14ac:dyDescent="0.2">
      <c r="A158" s="18" t="s">
        <v>74</v>
      </c>
      <c r="B158" s="61" t="s">
        <v>89</v>
      </c>
      <c r="C158" s="74">
        <v>43853</v>
      </c>
      <c r="D158" s="55">
        <v>6.0000000000000001E-3</v>
      </c>
      <c r="E158" s="55">
        <v>2E-3</v>
      </c>
      <c r="F158" s="57">
        <v>6.1440000000000001</v>
      </c>
      <c r="G158" s="58">
        <v>7.0000000000000001E-3</v>
      </c>
      <c r="H158" s="58">
        <v>4.0000000000000001E-3</v>
      </c>
      <c r="I158" s="60">
        <v>0.7</v>
      </c>
      <c r="J158" s="72">
        <v>1.2</v>
      </c>
    </row>
    <row r="159" spans="1:10" s="56" customFormat="1" ht="25.5" customHeight="1" x14ac:dyDescent="0.2">
      <c r="A159" s="18" t="s">
        <v>74</v>
      </c>
      <c r="B159" s="61" t="s">
        <v>89</v>
      </c>
      <c r="C159" s="74">
        <v>43887</v>
      </c>
      <c r="D159" s="55">
        <v>8.0000000000000002E-3</v>
      </c>
      <c r="E159" s="55">
        <v>2E-3</v>
      </c>
      <c r="F159" s="57">
        <v>5.577</v>
      </c>
      <c r="G159" s="58">
        <v>1.2999999999999999E-2</v>
      </c>
      <c r="H159" s="58">
        <v>6.0000000000000001E-3</v>
      </c>
      <c r="I159" s="60">
        <v>0.8</v>
      </c>
      <c r="J159" s="72">
        <v>1.647</v>
      </c>
    </row>
    <row r="160" spans="1:10" s="56" customFormat="1" ht="25.5" customHeight="1" x14ac:dyDescent="0.2">
      <c r="A160" s="18" t="s">
        <v>74</v>
      </c>
      <c r="B160" s="61" t="s">
        <v>89</v>
      </c>
      <c r="C160" s="74">
        <v>43909</v>
      </c>
      <c r="D160" s="55">
        <v>8.9999999999999993E-3</v>
      </c>
      <c r="E160" s="55">
        <v>3.0000000000000001E-3</v>
      </c>
      <c r="F160" s="57">
        <v>6.3369999999999997</v>
      </c>
      <c r="G160" s="58">
        <v>6.0000000000000001E-3</v>
      </c>
      <c r="H160" s="58">
        <v>3.0000000000000001E-3</v>
      </c>
      <c r="I160" s="60">
        <v>0.7</v>
      </c>
      <c r="J160" s="72">
        <v>1.4</v>
      </c>
    </row>
    <row r="161" spans="1:10" s="56" customFormat="1" ht="25.5" customHeight="1" x14ac:dyDescent="0.2">
      <c r="A161" s="18" t="s">
        <v>74</v>
      </c>
      <c r="B161" s="61" t="s">
        <v>89</v>
      </c>
      <c r="C161" s="74">
        <v>43937</v>
      </c>
      <c r="D161" s="55">
        <v>1.0999999999999999E-2</v>
      </c>
      <c r="E161" s="55">
        <v>4.0000000000000001E-3</v>
      </c>
      <c r="F161" s="57">
        <v>5.48</v>
      </c>
      <c r="G161" s="58">
        <v>7.0000000000000001E-3</v>
      </c>
      <c r="H161" s="58">
        <v>4.0000000000000001E-3</v>
      </c>
      <c r="I161" s="60">
        <v>0.8</v>
      </c>
      <c r="J161" s="72">
        <v>1.3</v>
      </c>
    </row>
    <row r="162" spans="1:10" s="56" customFormat="1" ht="25.5" customHeight="1" x14ac:dyDescent="0.2">
      <c r="A162" s="18" t="s">
        <v>74</v>
      </c>
      <c r="B162" s="61" t="s">
        <v>89</v>
      </c>
      <c r="C162" s="74">
        <v>43964</v>
      </c>
      <c r="D162" s="55">
        <v>1.2999999999999999E-2</v>
      </c>
      <c r="E162" s="55">
        <v>5.0000000000000001E-3</v>
      </c>
      <c r="F162" s="57">
        <v>4.4939999999999998</v>
      </c>
      <c r="G162" s="58">
        <v>1.7000000000000001E-2</v>
      </c>
      <c r="H162" s="58">
        <v>0.01</v>
      </c>
      <c r="I162" s="60">
        <v>0.6</v>
      </c>
      <c r="J162" s="72">
        <v>1.472</v>
      </c>
    </row>
    <row r="163" spans="1:10" s="56" customFormat="1" ht="25.5" customHeight="1" x14ac:dyDescent="0.2">
      <c r="A163" s="18" t="s">
        <v>74</v>
      </c>
      <c r="B163" s="61" t="s">
        <v>89</v>
      </c>
      <c r="C163" s="74">
        <v>43999</v>
      </c>
      <c r="D163" s="55">
        <v>0.19</v>
      </c>
      <c r="E163" s="55">
        <v>2.1000000000000001E-2</v>
      </c>
      <c r="F163" s="57">
        <v>1.63</v>
      </c>
      <c r="G163" s="58">
        <v>0.38</v>
      </c>
      <c r="H163" s="58">
        <v>5.6000000000000001E-2</v>
      </c>
      <c r="I163" s="60">
        <v>8.5</v>
      </c>
      <c r="J163" s="72">
        <v>2.6</v>
      </c>
    </row>
    <row r="164" spans="1:10" s="56" customFormat="1" ht="25.5" customHeight="1" x14ac:dyDescent="0.2">
      <c r="A164" s="18" t="s">
        <v>74</v>
      </c>
      <c r="B164" s="61" t="s">
        <v>89</v>
      </c>
      <c r="C164" s="74">
        <v>44028</v>
      </c>
      <c r="D164" s="55">
        <v>8.0000000000000002E-3</v>
      </c>
      <c r="E164" s="55">
        <v>3.0000000000000001E-3</v>
      </c>
      <c r="F164" s="57">
        <v>3.931</v>
      </c>
      <c r="G164" s="58">
        <v>2.1999999999999999E-2</v>
      </c>
      <c r="H164" s="58">
        <v>1.2999999999999999E-2</v>
      </c>
      <c r="I164" s="60">
        <v>0.7</v>
      </c>
      <c r="J164" s="72">
        <v>1.8</v>
      </c>
    </row>
    <row r="165" spans="1:10" s="56" customFormat="1" ht="25.5" customHeight="1" x14ac:dyDescent="0.2">
      <c r="A165" s="18" t="s">
        <v>74</v>
      </c>
      <c r="B165" s="61" t="s">
        <v>89</v>
      </c>
      <c r="C165" s="74">
        <v>44062</v>
      </c>
      <c r="D165" s="55">
        <v>1.6E-2</v>
      </c>
      <c r="E165" s="55">
        <v>4.0000000000000001E-3</v>
      </c>
      <c r="F165" s="57">
        <v>3.1669999999999998</v>
      </c>
      <c r="G165" s="58">
        <v>2.7E-2</v>
      </c>
      <c r="H165" s="58">
        <v>1.7000000000000001E-2</v>
      </c>
      <c r="I165" s="60">
        <v>0.7</v>
      </c>
      <c r="J165" s="72">
        <v>1.62</v>
      </c>
    </row>
    <row r="166" spans="1:10" s="56" customFormat="1" ht="25.5" customHeight="1" x14ac:dyDescent="0.2">
      <c r="A166" s="18" t="s">
        <v>74</v>
      </c>
      <c r="B166" s="61" t="s">
        <v>89</v>
      </c>
      <c r="C166" s="74">
        <v>44091</v>
      </c>
      <c r="D166" s="55">
        <v>4.0000000000000001E-3</v>
      </c>
      <c r="E166" s="55">
        <v>1E-3</v>
      </c>
      <c r="F166" s="57">
        <v>4.3419999999999996</v>
      </c>
      <c r="G166" s="58">
        <v>1.7999999999999999E-2</v>
      </c>
      <c r="H166" s="58">
        <v>1.6E-2</v>
      </c>
      <c r="I166" s="60">
        <v>0.3</v>
      </c>
      <c r="J166" s="72">
        <v>1.1000000000000001</v>
      </c>
    </row>
    <row r="167" spans="1:10" s="56" customFormat="1" ht="25.5" customHeight="1" x14ac:dyDescent="0.2">
      <c r="A167" s="18" t="s">
        <v>74</v>
      </c>
      <c r="B167" s="61" t="s">
        <v>89</v>
      </c>
      <c r="C167" s="74">
        <v>44118</v>
      </c>
      <c r="D167" s="55">
        <v>4.0000000000000001E-3</v>
      </c>
      <c r="E167" s="55">
        <v>3.0000000000000001E-3</v>
      </c>
      <c r="F167" s="57">
        <v>4.1020000000000003</v>
      </c>
      <c r="G167" s="58">
        <v>1.7000000000000001E-2</v>
      </c>
      <c r="H167" s="58">
        <v>1.2E-2</v>
      </c>
      <c r="I167" s="60">
        <v>0.4</v>
      </c>
      <c r="J167" s="72">
        <v>1.4</v>
      </c>
    </row>
    <row r="168" spans="1:10" s="56" customFormat="1" ht="25.5" customHeight="1" x14ac:dyDescent="0.2">
      <c r="A168" s="18" t="s">
        <v>74</v>
      </c>
      <c r="B168" s="61" t="s">
        <v>89</v>
      </c>
      <c r="C168" s="74">
        <v>44154</v>
      </c>
      <c r="D168" s="55">
        <v>5.0000000000000001E-3</v>
      </c>
      <c r="E168" s="55">
        <v>5.5999999999999999E-3</v>
      </c>
      <c r="F168" s="57">
        <v>4.5999999999999996</v>
      </c>
      <c r="G168" s="58">
        <v>1.2E-2</v>
      </c>
      <c r="H168" s="58">
        <v>6.0000000000000001E-3</v>
      </c>
      <c r="I168" s="60">
        <v>0.9</v>
      </c>
      <c r="J168" s="72">
        <v>1.268</v>
      </c>
    </row>
    <row r="169" spans="1:10" s="52" customFormat="1" ht="25.5" customHeight="1" x14ac:dyDescent="0.2">
      <c r="A169" s="19" t="s">
        <v>74</v>
      </c>
      <c r="B169" s="66" t="s">
        <v>89</v>
      </c>
      <c r="C169" s="75">
        <v>44168</v>
      </c>
      <c r="D169" s="62">
        <v>5.0000000000000001E-3</v>
      </c>
      <c r="E169" s="62">
        <v>4.0000000000000002E-4</v>
      </c>
      <c r="F169" s="63">
        <v>4.42</v>
      </c>
      <c r="G169" s="64">
        <v>8.0000000000000002E-3</v>
      </c>
      <c r="H169" s="64">
        <v>5.0000000000000001E-3</v>
      </c>
      <c r="I169" s="65">
        <v>0.5</v>
      </c>
      <c r="J169" s="73">
        <v>1.3180000000000001</v>
      </c>
    </row>
    <row r="170" spans="1:10" s="56" customFormat="1" ht="25.5" customHeight="1" x14ac:dyDescent="0.2">
      <c r="A170" s="18" t="s">
        <v>75</v>
      </c>
      <c r="B170" s="61" t="s">
        <v>90</v>
      </c>
      <c r="C170" s="74">
        <v>43853</v>
      </c>
      <c r="D170" s="55">
        <v>4.0000000000000001E-3</v>
      </c>
      <c r="E170" s="55">
        <v>1E-3</v>
      </c>
      <c r="F170" s="57">
        <v>3.8620000000000001</v>
      </c>
      <c r="G170" s="58">
        <v>8.0000000000000002E-3</v>
      </c>
      <c r="H170" s="58">
        <v>4.0000000000000001E-3</v>
      </c>
      <c r="I170" s="60">
        <v>0.6</v>
      </c>
      <c r="J170" s="72">
        <v>1</v>
      </c>
    </row>
    <row r="171" spans="1:10" s="56" customFormat="1" ht="25.5" customHeight="1" x14ac:dyDescent="0.2">
      <c r="A171" s="18" t="s">
        <v>75</v>
      </c>
      <c r="B171" s="61" t="s">
        <v>90</v>
      </c>
      <c r="C171" s="74">
        <v>43887</v>
      </c>
      <c r="D171" s="55">
        <v>0.01</v>
      </c>
      <c r="E171" s="55">
        <v>3.0000000000000001E-3</v>
      </c>
      <c r="F171" s="57">
        <v>2.9809999999999999</v>
      </c>
      <c r="G171" s="58">
        <v>8.5000000000000006E-2</v>
      </c>
      <c r="H171" s="58">
        <v>1.0999999999999999E-2</v>
      </c>
      <c r="I171" s="60">
        <v>1.6</v>
      </c>
      <c r="J171" s="72">
        <v>2.1379999999999999</v>
      </c>
    </row>
    <row r="172" spans="1:10" s="56" customFormat="1" ht="25.5" customHeight="1" x14ac:dyDescent="0.2">
      <c r="A172" s="18" t="s">
        <v>75</v>
      </c>
      <c r="B172" s="61" t="s">
        <v>90</v>
      </c>
      <c r="C172" s="74">
        <v>43909</v>
      </c>
      <c r="D172" s="55">
        <v>8.0000000000000002E-3</v>
      </c>
      <c r="E172" s="55">
        <v>2E-3</v>
      </c>
      <c r="F172" s="57">
        <v>3.355</v>
      </c>
      <c r="G172" s="58">
        <v>1.2E-2</v>
      </c>
      <c r="H172" s="58">
        <v>4.0000000000000001E-3</v>
      </c>
      <c r="I172" s="60">
        <v>0.8</v>
      </c>
      <c r="J172" s="72">
        <v>1.1000000000000001</v>
      </c>
    </row>
    <row r="173" spans="1:10" s="56" customFormat="1" ht="25.5" customHeight="1" x14ac:dyDescent="0.2">
      <c r="A173" s="18" t="s">
        <v>75</v>
      </c>
      <c r="B173" s="61" t="s">
        <v>90</v>
      </c>
      <c r="C173" s="74">
        <v>43937</v>
      </c>
      <c r="D173" s="55">
        <v>1.4999999999999999E-2</v>
      </c>
      <c r="E173" s="55">
        <v>7.0000000000000001E-3</v>
      </c>
      <c r="F173" s="57">
        <v>3.9220000000000002</v>
      </c>
      <c r="G173" s="58">
        <v>0.01</v>
      </c>
      <c r="H173" s="58">
        <v>3.0000000000000001E-3</v>
      </c>
      <c r="I173" s="60">
        <v>0.7</v>
      </c>
      <c r="J173" s="72">
        <v>1.1000000000000001</v>
      </c>
    </row>
    <row r="174" spans="1:10" s="56" customFormat="1" ht="25.5" customHeight="1" x14ac:dyDescent="0.2">
      <c r="A174" s="18" t="s">
        <v>75</v>
      </c>
      <c r="B174" s="61" t="s">
        <v>90</v>
      </c>
      <c r="C174" s="74">
        <v>43964</v>
      </c>
      <c r="D174" s="55">
        <v>2.1000000000000001E-2</v>
      </c>
      <c r="E174" s="55">
        <v>7.0000000000000001E-3</v>
      </c>
      <c r="F174" s="57">
        <v>3.9489999999999998</v>
      </c>
      <c r="G174" s="58">
        <v>2.1999999999999999E-2</v>
      </c>
      <c r="H174" s="58">
        <v>7.0000000000000001E-3</v>
      </c>
      <c r="I174" s="60">
        <v>0.8</v>
      </c>
      <c r="J174" s="72">
        <v>1.0649999999999999</v>
      </c>
    </row>
    <row r="175" spans="1:10" s="56" customFormat="1" ht="25.5" customHeight="1" x14ac:dyDescent="0.2">
      <c r="A175" s="18" t="s">
        <v>75</v>
      </c>
      <c r="B175" s="61" t="s">
        <v>90</v>
      </c>
      <c r="C175" s="74">
        <v>43999</v>
      </c>
      <c r="D175" s="55">
        <v>3.5000000000000003E-2</v>
      </c>
      <c r="E175" s="55">
        <v>8.9999999999999993E-3</v>
      </c>
      <c r="F175" s="57">
        <v>3.8149999999999999</v>
      </c>
      <c r="G175" s="58">
        <v>3.1E-2</v>
      </c>
      <c r="H175" s="58">
        <v>3.0000000000000001E-3</v>
      </c>
      <c r="I175" s="60">
        <v>1.8</v>
      </c>
      <c r="J175" s="72">
        <v>1.6</v>
      </c>
    </row>
    <row r="176" spans="1:10" s="56" customFormat="1" ht="25.5" customHeight="1" x14ac:dyDescent="0.2">
      <c r="A176" s="18" t="s">
        <v>75</v>
      </c>
      <c r="B176" s="61" t="s">
        <v>90</v>
      </c>
      <c r="C176" s="74">
        <v>44028</v>
      </c>
      <c r="D176" s="55">
        <v>1.2E-2</v>
      </c>
      <c r="E176" s="55">
        <v>3.0000000000000001E-3</v>
      </c>
      <c r="F176" s="57">
        <v>3.7570000000000001</v>
      </c>
      <c r="G176" s="58">
        <v>1.4E-2</v>
      </c>
      <c r="H176" s="58">
        <v>2E-3</v>
      </c>
      <c r="I176" s="60">
        <v>0.8</v>
      </c>
      <c r="J176" s="72">
        <v>1.4</v>
      </c>
    </row>
    <row r="177" spans="1:10" s="56" customFormat="1" ht="25.5" customHeight="1" x14ac:dyDescent="0.2">
      <c r="A177" s="18" t="s">
        <v>75</v>
      </c>
      <c r="B177" s="61" t="s">
        <v>90</v>
      </c>
      <c r="C177" s="74">
        <v>44062</v>
      </c>
      <c r="D177" s="55">
        <v>2.1000000000000001E-2</v>
      </c>
      <c r="E177" s="55">
        <v>6.0000000000000001E-3</v>
      </c>
      <c r="F177" s="57">
        <v>3.3330000000000002</v>
      </c>
      <c r="G177" s="58">
        <v>2.1000000000000001E-2</v>
      </c>
      <c r="H177" s="58">
        <v>7.0000000000000001E-3</v>
      </c>
      <c r="I177" s="60">
        <v>0.9</v>
      </c>
      <c r="J177" s="72">
        <v>1.5169999999999999</v>
      </c>
    </row>
    <row r="178" spans="1:10" s="56" customFormat="1" ht="25.5" customHeight="1" x14ac:dyDescent="0.2">
      <c r="A178" s="18" t="s">
        <v>75</v>
      </c>
      <c r="B178" s="61" t="s">
        <v>90</v>
      </c>
      <c r="C178" s="74">
        <v>44091</v>
      </c>
      <c r="D178" s="55">
        <v>0.01</v>
      </c>
      <c r="E178" s="55">
        <v>6.0000000000000001E-3</v>
      </c>
      <c r="F178" s="57">
        <v>3.6120000000000001</v>
      </c>
      <c r="G178" s="58">
        <v>1.6E-2</v>
      </c>
      <c r="H178" s="58">
        <v>4.0000000000000001E-3</v>
      </c>
      <c r="I178" s="60">
        <v>0.9</v>
      </c>
      <c r="J178" s="72">
        <v>1.1000000000000001</v>
      </c>
    </row>
    <row r="179" spans="1:10" s="56" customFormat="1" ht="25.5" customHeight="1" x14ac:dyDescent="0.2">
      <c r="A179" s="18" t="s">
        <v>75</v>
      </c>
      <c r="B179" s="61" t="s">
        <v>90</v>
      </c>
      <c r="C179" s="74">
        <v>44118</v>
      </c>
      <c r="D179" s="55">
        <v>8.9999999999999993E-3</v>
      </c>
      <c r="E179" s="55">
        <v>3.0000000000000001E-3</v>
      </c>
      <c r="F179" s="57">
        <v>3.327</v>
      </c>
      <c r="G179" s="58">
        <v>3.1E-2</v>
      </c>
      <c r="H179" s="58">
        <v>7.0000000000000001E-3</v>
      </c>
      <c r="I179" s="60">
        <v>1.1000000000000001</v>
      </c>
      <c r="J179" s="72">
        <v>1.4</v>
      </c>
    </row>
    <row r="180" spans="1:10" s="56" customFormat="1" ht="25.5" customHeight="1" x14ac:dyDescent="0.2">
      <c r="A180" s="18" t="s">
        <v>75</v>
      </c>
      <c r="B180" s="61" t="s">
        <v>90</v>
      </c>
      <c r="C180" s="74">
        <v>44154</v>
      </c>
      <c r="D180" s="55">
        <v>1.2999999999999999E-2</v>
      </c>
      <c r="E180" s="55">
        <v>1.2999999999999999E-3</v>
      </c>
      <c r="F180" s="57">
        <v>3.11</v>
      </c>
      <c r="G180" s="58">
        <v>1.9E-2</v>
      </c>
      <c r="H180" s="58">
        <v>7.0000000000000001E-3</v>
      </c>
      <c r="I180" s="60">
        <v>1.3</v>
      </c>
      <c r="J180" s="72">
        <v>1.1519999999999999</v>
      </c>
    </row>
    <row r="181" spans="1:10" s="52" customFormat="1" ht="25.5" customHeight="1" x14ac:dyDescent="0.2">
      <c r="A181" s="19" t="s">
        <v>75</v>
      </c>
      <c r="B181" s="66" t="s">
        <v>90</v>
      </c>
      <c r="C181" s="75">
        <v>44168</v>
      </c>
      <c r="D181" s="62">
        <v>8.9999999999999993E-3</v>
      </c>
      <c r="E181" s="62">
        <v>2.3E-3</v>
      </c>
      <c r="F181" s="63">
        <v>3.28</v>
      </c>
      <c r="G181" s="64">
        <v>1.2E-2</v>
      </c>
      <c r="H181" s="64">
        <v>5.0000000000000001E-3</v>
      </c>
      <c r="I181" s="65">
        <v>0.5</v>
      </c>
      <c r="J181" s="73">
        <v>1.266</v>
      </c>
    </row>
    <row r="182" spans="1:10" ht="25.5" customHeight="1" x14ac:dyDescent="0.2">
      <c r="A182" s="67"/>
      <c r="B182" s="67"/>
      <c r="C182" s="59"/>
      <c r="D182" s="37"/>
      <c r="E182" s="37"/>
      <c r="F182" s="37"/>
      <c r="G182" s="37"/>
      <c r="H182" s="37"/>
      <c r="I182" s="42"/>
      <c r="J182" s="20"/>
    </row>
    <row r="183" spans="1:10" ht="25.5" customHeight="1" x14ac:dyDescent="0.2">
      <c r="A183" s="67"/>
      <c r="B183" s="67"/>
      <c r="C183" s="59"/>
      <c r="D183" s="37"/>
      <c r="E183" s="37"/>
      <c r="F183" s="37"/>
      <c r="G183" s="37"/>
      <c r="H183" s="37"/>
      <c r="I183" s="42"/>
      <c r="J183" s="20"/>
    </row>
    <row r="184" spans="1:10" ht="25.5" customHeight="1" x14ac:dyDescent="0.2">
      <c r="A184" s="67"/>
      <c r="B184" s="67"/>
      <c r="C184" s="59"/>
      <c r="D184" s="37"/>
      <c r="E184" s="37"/>
      <c r="F184" s="37"/>
      <c r="G184" s="37"/>
      <c r="H184" s="37"/>
      <c r="I184" s="42"/>
      <c r="J184" s="20"/>
    </row>
    <row r="185" spans="1:10" ht="25.5" customHeight="1" x14ac:dyDescent="0.2">
      <c r="A185" s="67"/>
      <c r="B185" s="67"/>
      <c r="C185" s="59"/>
      <c r="D185" s="37"/>
      <c r="E185" s="37"/>
      <c r="F185" s="37"/>
      <c r="G185" s="37"/>
      <c r="H185" s="37"/>
      <c r="I185" s="42"/>
      <c r="J185" s="20"/>
    </row>
    <row r="186" spans="1:10" ht="25.5" customHeight="1" x14ac:dyDescent="0.2">
      <c r="A186" s="67"/>
      <c r="B186" s="67"/>
      <c r="C186" s="59"/>
      <c r="D186" s="37"/>
      <c r="E186" s="37"/>
      <c r="F186" s="37"/>
      <c r="G186" s="37"/>
      <c r="H186" s="37"/>
      <c r="I186" s="42"/>
      <c r="J186" s="20"/>
    </row>
    <row r="187" spans="1:10" ht="25.5" customHeight="1" x14ac:dyDescent="0.2">
      <c r="A187" s="67"/>
      <c r="B187" s="67"/>
      <c r="C187" s="59"/>
      <c r="D187" s="37"/>
      <c r="E187" s="37"/>
      <c r="F187" s="37"/>
      <c r="G187" s="37"/>
      <c r="H187" s="37"/>
      <c r="I187" s="42"/>
      <c r="J187" s="20"/>
    </row>
    <row r="188" spans="1:10" ht="25.5" customHeight="1" x14ac:dyDescent="0.2">
      <c r="A188" s="67"/>
      <c r="B188" s="67"/>
      <c r="C188" s="59"/>
      <c r="D188" s="37"/>
      <c r="E188" s="37"/>
      <c r="F188" s="37"/>
      <c r="G188" s="37"/>
      <c r="H188" s="37"/>
      <c r="I188" s="42"/>
      <c r="J188" s="20"/>
    </row>
    <row r="189" spans="1:10" ht="25.5" customHeight="1" x14ac:dyDescent="0.2">
      <c r="A189" s="67"/>
      <c r="B189" s="67"/>
      <c r="C189" s="59"/>
      <c r="D189" s="37"/>
      <c r="E189" s="37"/>
      <c r="F189" s="37"/>
      <c r="G189" s="37"/>
      <c r="H189" s="37"/>
      <c r="I189" s="42"/>
      <c r="J189" s="20"/>
    </row>
    <row r="190" spans="1:10" ht="25.5" customHeight="1" x14ac:dyDescent="0.2">
      <c r="A190" s="67"/>
      <c r="B190" s="67"/>
      <c r="C190" s="59"/>
      <c r="D190" s="37"/>
      <c r="E190" s="37"/>
      <c r="F190" s="37"/>
      <c r="G190" s="37"/>
      <c r="H190" s="37"/>
      <c r="I190" s="42"/>
      <c r="J190" s="20"/>
    </row>
    <row r="191" spans="1:10" s="17" customFormat="1" ht="25.5" customHeight="1" x14ac:dyDescent="0.2">
      <c r="A191" s="67"/>
      <c r="B191" s="70"/>
      <c r="C191" s="59"/>
      <c r="D191" s="38"/>
      <c r="E191" s="38"/>
      <c r="F191" s="38"/>
      <c r="G191" s="38"/>
      <c r="H191" s="38"/>
      <c r="I191" s="43"/>
      <c r="J191" s="2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zoomScaleNormal="100" workbookViewId="0">
      <selection activeCell="N15" sqref="N15"/>
    </sheetView>
  </sheetViews>
  <sheetFormatPr baseColWidth="10" defaultRowHeight="12.75" x14ac:dyDescent="0.2"/>
  <cols>
    <col min="1" max="1" width="12.85546875" customWidth="1"/>
    <col min="2" max="2" width="17.28515625" customWidth="1"/>
  </cols>
  <sheetData>
    <row r="2" spans="2:10" s="56" customFormat="1" ht="24" customHeight="1" x14ac:dyDescent="0.2">
      <c r="B2" s="93" t="s">
        <v>129</v>
      </c>
      <c r="C2" s="94" t="s">
        <v>33</v>
      </c>
      <c r="D2" s="94" t="s">
        <v>46</v>
      </c>
      <c r="E2" s="94" t="s">
        <v>47</v>
      </c>
      <c r="F2" s="94" t="s">
        <v>48</v>
      </c>
      <c r="G2" s="94" t="s">
        <v>49</v>
      </c>
      <c r="H2" s="94" t="s">
        <v>50</v>
      </c>
      <c r="I2" s="94" t="s">
        <v>51</v>
      </c>
      <c r="J2" s="94" t="s">
        <v>32</v>
      </c>
    </row>
    <row r="3" spans="2:10" ht="18.75" customHeight="1" x14ac:dyDescent="0.2">
      <c r="B3" s="81" t="s">
        <v>52</v>
      </c>
      <c r="C3" s="1">
        <f>COUNTIF('AG-Trend Beurteilung'!S$2:S$100, "=1")</f>
        <v>7</v>
      </c>
      <c r="D3" s="1">
        <f>COUNTIF('AG-Trend Beurteilung'!L$2:L$100, "=1")</f>
        <v>9</v>
      </c>
      <c r="E3" s="1">
        <f>COUNTIF('AG-Trend Beurteilung'!M2:M100, "=1")</f>
        <v>11</v>
      </c>
      <c r="F3" s="1">
        <f>COUNTIF('AG-Trend Beurteilung'!N2:N100, "=1")</f>
        <v>3</v>
      </c>
      <c r="G3" s="1">
        <f>COUNTIF('AG-Trend Beurteilung'!O2:O100, "=1")</f>
        <v>5</v>
      </c>
      <c r="H3" s="1">
        <f>COUNTIF('AG-Trend Beurteilung'!P2:P100, "=1")</f>
        <v>7</v>
      </c>
      <c r="I3" s="1">
        <f>COUNTIF('AG-Trend Beurteilung'!Q2:Q100, "=1")</f>
        <v>7</v>
      </c>
      <c r="J3" s="1">
        <f>COUNTIF('AG-Trend Beurteilung'!R2:R100, "=1")</f>
        <v>0</v>
      </c>
    </row>
    <row r="4" spans="2:10" ht="18.75" customHeight="1" x14ac:dyDescent="0.2">
      <c r="B4" s="79" t="s">
        <v>53</v>
      </c>
      <c r="C4" s="1">
        <f>COUNTIF('AG-Trend Beurteilung'!S$2:S$100, "=2")</f>
        <v>6</v>
      </c>
      <c r="D4" s="1">
        <f>COUNTIF('AG-Trend Beurteilung'!L$2:L$100, "=2")</f>
        <v>6</v>
      </c>
      <c r="E4" s="1">
        <f>COUNTIF('AG-Trend Beurteilung'!M$2:M$100, "=2")</f>
        <v>4</v>
      </c>
      <c r="F4" s="1">
        <f>COUNTIF('AG-Trend Beurteilung'!N$2:N$100, "=2")</f>
        <v>8</v>
      </c>
      <c r="G4" s="1">
        <f>COUNTIF('AG-Trend Beurteilung'!O$2:O$100, "=2")</f>
        <v>3</v>
      </c>
      <c r="H4" s="1">
        <f>COUNTIF('AG-Trend Beurteilung'!P$2:P$100, "=2")</f>
        <v>2</v>
      </c>
      <c r="I4" s="1">
        <f>COUNTIF('AG-Trend Beurteilung'!Q$2:Q$100, "=2")</f>
        <v>6</v>
      </c>
      <c r="J4" s="1">
        <f>COUNTIF('AG-Trend Beurteilung'!R$2:R$100, "=2")</f>
        <v>9</v>
      </c>
    </row>
    <row r="5" spans="2:10" ht="18.75" customHeight="1" x14ac:dyDescent="0.2">
      <c r="B5" s="80" t="s">
        <v>54</v>
      </c>
      <c r="C5" s="1">
        <f>COUNTIF('AG-Trend Beurteilung'!S$2:S$100, "=3")</f>
        <v>2</v>
      </c>
      <c r="D5" s="1">
        <f>COUNTIF('AG-Trend Beurteilung'!L$2:L$100, "=3")</f>
        <v>0</v>
      </c>
      <c r="E5" s="1">
        <f>COUNTIF('AG-Trend Beurteilung'!M$2:M$100, "=3")</f>
        <v>0</v>
      </c>
      <c r="F5" s="1">
        <f>COUNTIF('AG-Trend Beurteilung'!N$2:N$100, "=3")</f>
        <v>4</v>
      </c>
      <c r="G5" s="1">
        <f>COUNTIF('AG-Trend Beurteilung'!O$2:O$100, "=3")</f>
        <v>1</v>
      </c>
      <c r="H5" s="1">
        <f>COUNTIF('AG-Trend Beurteilung'!P$2:P$100, "=3")</f>
        <v>2</v>
      </c>
      <c r="I5" s="1">
        <f>COUNTIF('AG-Trend Beurteilung'!Q$2:Q$100, "=3")</f>
        <v>2</v>
      </c>
      <c r="J5" s="1">
        <f>COUNTIF('AG-Trend Beurteilung'!R$2:R$100, "=3")</f>
        <v>6</v>
      </c>
    </row>
    <row r="6" spans="2:10" ht="18.75" customHeight="1" x14ac:dyDescent="0.2">
      <c r="B6" s="82" t="s">
        <v>55</v>
      </c>
      <c r="C6" s="1">
        <f>COUNTIF('AG-Trend Beurteilung'!S$2:S$100, "=4")</f>
        <v>0</v>
      </c>
      <c r="D6" s="1">
        <f>COUNTIF('AG-Trend Beurteilung'!L$2:L$100, "=4")</f>
        <v>0</v>
      </c>
      <c r="E6" s="1">
        <f>COUNTIF('AG-Trend Beurteilung'!M$2:M$100, "=4")</f>
        <v>0</v>
      </c>
      <c r="F6" s="1">
        <f>COUNTIF('AG-Trend Beurteilung'!N$2:N$100, "=4")</f>
        <v>0</v>
      </c>
      <c r="G6" s="1">
        <f>COUNTIF('AG-Trend Beurteilung'!O$2:O$100, "=4")</f>
        <v>3</v>
      </c>
      <c r="H6" s="1">
        <f>COUNTIF('AG-Trend Beurteilung'!P$2:P$100, "=4")</f>
        <v>1</v>
      </c>
      <c r="I6" s="1">
        <f>COUNTIF('AG-Trend Beurteilung'!Q$2:Q$100, "=4")</f>
        <v>0</v>
      </c>
      <c r="J6" s="1">
        <f>COUNTIF('AG-Trend Beurteilung'!R$2:R$100, "=4")</f>
        <v>0</v>
      </c>
    </row>
    <row r="7" spans="2:10" ht="18.75" customHeight="1" x14ac:dyDescent="0.2">
      <c r="B7" s="95" t="s">
        <v>56</v>
      </c>
      <c r="C7" s="96">
        <f>COUNTIF('AG-Trend Beurteilung'!S$2:S$100, "=5")</f>
        <v>0</v>
      </c>
      <c r="D7" s="96">
        <f>COUNTIF('AG-Trend Beurteilung'!L$2:L$100, "=5")</f>
        <v>0</v>
      </c>
      <c r="E7" s="96">
        <f>COUNTIF('AG-Trend Beurteilung'!M$2:M$100, "=5")</f>
        <v>0</v>
      </c>
      <c r="F7" s="96">
        <f>COUNTIF('AG-Trend Beurteilung'!N$2:N$100, "=5")</f>
        <v>0</v>
      </c>
      <c r="G7" s="96">
        <f>COUNTIF('AG-Trend Beurteilung'!O$2:O$100, "=5")</f>
        <v>3</v>
      </c>
      <c r="H7" s="96">
        <f>COUNTIF('AG-Trend Beurteilung'!P$2:P$100, "=5")</f>
        <v>3</v>
      </c>
      <c r="I7" s="96">
        <f>COUNTIF('AG-Trend Beurteilung'!Q$2:Q$100, "=5")</f>
        <v>0</v>
      </c>
      <c r="J7" s="96">
        <f>COUNTIF('AG-Trend Beurteilung'!R$2:R$100, "=5")</f>
        <v>0</v>
      </c>
    </row>
    <row r="8" spans="2:10" ht="22.9" customHeight="1" x14ac:dyDescent="0.2">
      <c r="B8" s="23" t="s">
        <v>57</v>
      </c>
      <c r="C8" s="1">
        <f>SUM(C3:C7)</f>
        <v>15</v>
      </c>
      <c r="D8" s="1">
        <f>SUM(D3:D7)</f>
        <v>15</v>
      </c>
      <c r="E8" s="1">
        <f t="shared" ref="E8:J8" si="0">SUM(E3:E7)</f>
        <v>15</v>
      </c>
      <c r="F8" s="1">
        <f t="shared" si="0"/>
        <v>15</v>
      </c>
      <c r="G8" s="1">
        <f t="shared" si="0"/>
        <v>15</v>
      </c>
      <c r="H8" s="1">
        <f t="shared" si="0"/>
        <v>15</v>
      </c>
      <c r="I8" s="1">
        <f t="shared" si="0"/>
        <v>15</v>
      </c>
      <c r="J8" s="1">
        <f t="shared" si="0"/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AG-Trend Beurteilung</vt:lpstr>
      <vt:lpstr>Schlüssel</vt:lpstr>
      <vt:lpstr>Messwerte</vt:lpstr>
      <vt:lpstr>Bewertungen Übersicht</vt:lpstr>
      <vt:lpstr>'AG-Trend Beurteilung'!Drucktitel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BVU/AfU/BW/Stö</dc:creator>
  <cp:lastModifiedBy>Märki Martin</cp:lastModifiedBy>
  <cp:lastPrinted>2017-02-23T13:49:11Z</cp:lastPrinted>
  <dcterms:created xsi:type="dcterms:W3CDTF">2011-03-07T15:01:03Z</dcterms:created>
  <dcterms:modified xsi:type="dcterms:W3CDTF">2021-04-07T18:22:01Z</dcterms:modified>
</cp:coreProperties>
</file>