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47.KTAG\Downloads\Bericht-Nachhaltige-Entwicklung\Wirtschaft\"/>
    </mc:Choice>
  </mc:AlternateContent>
  <bookViews>
    <workbookView xWindow="0" yWindow="0" windowWidth="28800" windowHeight="9630"/>
  </bookViews>
  <sheets>
    <sheet name="W4.2 Fin. Wohnattraktivität" sheetId="1" r:id="rId1"/>
  </sheet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B39" i="1"/>
  <c r="C38" i="1"/>
  <c r="B38" i="1"/>
  <c r="C37" i="1"/>
  <c r="B37" i="1"/>
  <c r="C36" i="1"/>
  <c r="B36" i="1"/>
  <c r="C35" i="1"/>
  <c r="B35" i="1"/>
  <c r="C34" i="1"/>
  <c r="B34" i="1"/>
  <c r="C33" i="1"/>
  <c r="B33" i="1"/>
  <c r="C32" i="1"/>
  <c r="B32" i="1"/>
  <c r="C31" i="1"/>
  <c r="B31" i="1"/>
  <c r="C30" i="1"/>
  <c r="B30" i="1"/>
  <c r="C29" i="1"/>
  <c r="B29" i="1"/>
  <c r="C28" i="1"/>
  <c r="B28" i="1"/>
  <c r="C27" i="1"/>
  <c r="B27" i="1"/>
  <c r="C26" i="1"/>
  <c r="B26" i="1"/>
  <c r="C25" i="1"/>
  <c r="B25" i="1"/>
</calcChain>
</file>

<file path=xl/sharedStrings.xml><?xml version="1.0" encoding="utf-8"?>
<sst xmlns="http://schemas.openxmlformats.org/spreadsheetml/2006/main" count="17" uniqueCount="17">
  <si>
    <t>Schlüsselbereich</t>
  </si>
  <si>
    <t>4 Finanzielle Wohnattraktivität</t>
  </si>
  <si>
    <t>Indikator</t>
  </si>
  <si>
    <t>Zielrichtung</t>
  </si>
  <si>
    <t>Quelle</t>
  </si>
  <si>
    <t>Kommentar</t>
  </si>
  <si>
    <t>Jahr</t>
  </si>
  <si>
    <t>Mietpreisniveau Aargau und Schweiz</t>
  </si>
  <si>
    <t>Franken pro Quadratmeter und Monat</t>
  </si>
  <si>
    <r>
      <t xml:space="preserve">stabil </t>
    </r>
    <r>
      <rPr>
        <sz val="10"/>
        <rFont val="Wingdings"/>
        <charset val="2"/>
      </rPr>
      <t>è</t>
    </r>
  </si>
  <si>
    <t>Wüest &amp; Partner</t>
  </si>
  <si>
    <t xml:space="preserve">Das Mietpreisniveau zeigt den durchschnittlichen Mietpreis pro Quadratmeter Nettowohnfläche und Monat von Wohnungen, die auf dem Markt sind </t>
  </si>
  <si>
    <t>Mietpreisniveau AG [CHF/m2 und Mt]</t>
  </si>
  <si>
    <t>Mietpreisniveau CH [CHF/m2 und Mt]</t>
  </si>
  <si>
    <t>Hinweis</t>
  </si>
  <si>
    <t>Ab 2005 neues Modell, darum werden wir Datenreihe ab 2005 ausweisen</t>
  </si>
  <si>
    <t>Wichtig ist sicher zu beachten, dass sie mit dieser Zeitreihe so oder so nur das abbilden, was zu diesem Zeitpunkt auf dem Markt und damit messbar war. Wenn bspw. in einem Jahr sehr viele Neubauprojekt realisiert wurden, dann ist in diesem Jahr der Preis höher. Dies ist dann in dem speziellen Fall aber nicht auf einen Entwicklung am Markt zurückzuführen, sondern eher bedingt durch die Qualität der zu der Zeit ausgeschriebenen Wohnungen.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</si>
</sst>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Arial"/>
      <family val="2"/>
    </font>
    <font>
      <sz val="11"/>
      <color theme="1"/>
      <name val="Arial"/>
      <family val="2"/>
    </font>
    <font>
      <b/>
      <sz val="10"/>
      <name val="Arial"/>
      <family val="2"/>
    </font>
    <font>
      <sz val="10"/>
      <name val="Arial"/>
      <family val="2"/>
    </font>
    <font>
      <sz val="10"/>
      <name val="Wingdings"/>
      <charset val="2"/>
    </font>
    <font>
      <sz val="10"/>
      <color theme="0" tint="-0.34998626667073579"/>
      <name val="Arial"/>
      <family val="2"/>
    </font>
    <font>
      <sz val="10"/>
      <color rgb="FF00000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2">
    <border>
      <left/>
      <right/>
      <top/>
      <bottom/>
      <diagonal/>
    </border>
    <border>
      <left/>
      <right style="thin">
        <color indexed="9"/>
      </right>
      <top/>
      <bottom/>
      <diagonal/>
    </border>
  </borders>
  <cellStyleXfs count="2">
    <xf numFmtId="0" fontId="0" fillId="0" borderId="0"/>
    <xf numFmtId="0" fontId="1" fillId="0" borderId="0"/>
  </cellStyleXfs>
  <cellXfs count="22">
    <xf numFmtId="0" fontId="0" fillId="0" borderId="0" xfId="0"/>
    <xf numFmtId="0" fontId="0" fillId="2" borderId="0" xfId="0" applyFill="1" applyBorder="1"/>
    <xf numFmtId="0" fontId="0" fillId="3" borderId="0" xfId="0" applyFill="1" applyBorder="1"/>
    <xf numFmtId="0" fontId="3" fillId="0" borderId="0" xfId="0" applyFont="1" applyAlignment="1">
      <alignment horizontal="left"/>
    </xf>
    <xf numFmtId="0" fontId="3" fillId="3" borderId="0" xfId="0" applyFont="1" applyFill="1" applyBorder="1"/>
    <xf numFmtId="0" fontId="2" fillId="2" borderId="1" xfId="0" applyFont="1" applyFill="1" applyBorder="1"/>
    <xf numFmtId="0" fontId="2" fillId="2" borderId="0" xfId="0" applyFont="1" applyFill="1" applyBorder="1"/>
    <xf numFmtId="0" fontId="3" fillId="3" borderId="0" xfId="0" applyFont="1" applyFill="1"/>
    <xf numFmtId="0" fontId="3" fillId="0" borderId="0" xfId="0" applyFont="1"/>
    <xf numFmtId="0" fontId="0" fillId="3" borderId="0" xfId="0" applyFill="1" applyBorder="1" applyAlignment="1">
      <alignment vertical="top"/>
    </xf>
    <xf numFmtId="0" fontId="3" fillId="3" borderId="0" xfId="0" applyFont="1" applyFill="1" applyBorder="1" applyAlignment="1">
      <alignment vertical="top" wrapText="1"/>
    </xf>
    <xf numFmtId="0" fontId="3" fillId="0" borderId="0" xfId="0" applyFont="1" applyAlignment="1">
      <alignment vertical="top" wrapText="1"/>
    </xf>
    <xf numFmtId="0" fontId="3" fillId="4" borderId="0" xfId="0" applyFont="1" applyFill="1"/>
    <xf numFmtId="0" fontId="5" fillId="0" borderId="0" xfId="0" applyFont="1" applyAlignment="1">
      <alignment horizontal="left"/>
    </xf>
    <xf numFmtId="164" fontId="5" fillId="0" borderId="0" xfId="0" applyNumberFormat="1" applyFont="1"/>
    <xf numFmtId="0" fontId="5" fillId="0" borderId="0" xfId="0" applyFont="1"/>
    <xf numFmtId="164" fontId="5" fillId="0" borderId="0" xfId="0" applyNumberFormat="1" applyFont="1" applyFill="1"/>
    <xf numFmtId="0" fontId="0" fillId="0" borderId="0" xfId="0" applyAlignment="1">
      <alignment horizontal="left"/>
    </xf>
    <xf numFmtId="164" fontId="0" fillId="0" borderId="0" xfId="0" applyNumberFormat="1"/>
    <xf numFmtId="164" fontId="6" fillId="0" borderId="0" xfId="1" applyNumberFormat="1" applyFont="1" applyBorder="1" applyAlignment="1">
      <alignment horizontal="right"/>
    </xf>
    <xf numFmtId="164" fontId="0" fillId="0" borderId="0" xfId="0" applyNumberFormat="1" applyFill="1"/>
    <xf numFmtId="0" fontId="2" fillId="0" borderId="0" xfId="0" applyFont="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workbookViewId="0">
      <selection sqref="A1:XFD1048576"/>
    </sheetView>
  </sheetViews>
  <sheetFormatPr baseColWidth="10" defaultColWidth="10" defaultRowHeight="14.25" x14ac:dyDescent="0.2"/>
  <cols>
    <col min="1" max="1" width="16.25" customWidth="1"/>
    <col min="2" max="3" width="20.125" customWidth="1"/>
  </cols>
  <sheetData>
    <row r="1" spans="1:9" s="1" customFormat="1" x14ac:dyDescent="0.2">
      <c r="A1" s="5" t="s">
        <v>0</v>
      </c>
      <c r="B1" s="6" t="s">
        <v>1</v>
      </c>
    </row>
    <row r="2" spans="1:9" s="2" customFormat="1" x14ac:dyDescent="0.2">
      <c r="A2" s="2" t="s">
        <v>2</v>
      </c>
      <c r="B2" s="7" t="s">
        <v>7</v>
      </c>
    </row>
    <row r="3" spans="1:9" s="2" customFormat="1" x14ac:dyDescent="0.2">
      <c r="B3" s="4" t="s">
        <v>8</v>
      </c>
    </row>
    <row r="4" spans="1:9" s="2" customFormat="1" x14ac:dyDescent="0.2">
      <c r="A4" s="2" t="s">
        <v>3</v>
      </c>
      <c r="B4" s="4" t="s">
        <v>9</v>
      </c>
    </row>
    <row r="5" spans="1:9" s="2" customFormat="1" x14ac:dyDescent="0.2">
      <c r="A5" s="2" t="s">
        <v>4</v>
      </c>
      <c r="B5" s="8" t="s">
        <v>10</v>
      </c>
    </row>
    <row r="6" spans="1:9" s="2" customFormat="1" ht="91.5" customHeight="1" x14ac:dyDescent="0.2">
      <c r="A6" s="9" t="s">
        <v>5</v>
      </c>
      <c r="B6" s="10" t="s">
        <v>11</v>
      </c>
      <c r="C6" s="11"/>
      <c r="D6" s="11"/>
      <c r="E6" s="11"/>
      <c r="F6" s="11"/>
      <c r="G6" s="11"/>
      <c r="H6" s="11"/>
      <c r="I6" s="11"/>
    </row>
    <row r="9" spans="1:9" x14ac:dyDescent="0.2">
      <c r="A9" s="12" t="s">
        <v>6</v>
      </c>
      <c r="B9" s="12" t="s">
        <v>12</v>
      </c>
      <c r="C9" s="12" t="s">
        <v>13</v>
      </c>
    </row>
    <row r="10" spans="1:9" s="15" customFormat="1" ht="12.75" x14ac:dyDescent="0.2">
      <c r="A10" s="13">
        <v>1990</v>
      </c>
      <c r="B10" s="14">
        <v>15.49425945294456</v>
      </c>
      <c r="C10" s="14">
        <v>18.466666666666665</v>
      </c>
    </row>
    <row r="11" spans="1:9" s="15" customFormat="1" ht="12.75" x14ac:dyDescent="0.2">
      <c r="A11" s="13">
        <v>1991</v>
      </c>
      <c r="B11" s="14">
        <v>18.204940328810117</v>
      </c>
      <c r="C11" s="14">
        <v>20.824999999999999</v>
      </c>
    </row>
    <row r="12" spans="1:9" s="15" customFormat="1" ht="12.75" x14ac:dyDescent="0.2">
      <c r="A12" s="13">
        <v>1992</v>
      </c>
      <c r="B12" s="14">
        <v>19.525100646622789</v>
      </c>
      <c r="C12" s="14">
        <v>21.058333333333334</v>
      </c>
    </row>
    <row r="13" spans="1:9" s="15" customFormat="1" ht="12.75" x14ac:dyDescent="0.2">
      <c r="A13" s="13">
        <v>1993</v>
      </c>
      <c r="B13" s="14">
        <v>18.63450551124205</v>
      </c>
      <c r="C13" s="14">
        <v>19.175000000000001</v>
      </c>
    </row>
    <row r="14" spans="1:9" s="15" customFormat="1" ht="12.75" x14ac:dyDescent="0.2">
      <c r="A14" s="13">
        <v>1994</v>
      </c>
      <c r="B14" s="14">
        <v>17.233457878828421</v>
      </c>
      <c r="C14" s="14">
        <v>17.483333333333334</v>
      </c>
    </row>
    <row r="15" spans="1:9" s="15" customFormat="1" ht="12.75" x14ac:dyDescent="0.2">
      <c r="A15" s="13">
        <v>1995</v>
      </c>
      <c r="B15" s="14">
        <v>16.247338616796089</v>
      </c>
      <c r="C15" s="14">
        <v>16.483333333333334</v>
      </c>
    </row>
    <row r="16" spans="1:9" s="15" customFormat="1" ht="12.75" x14ac:dyDescent="0.2">
      <c r="A16" s="13">
        <v>1996</v>
      </c>
      <c r="B16" s="14">
        <v>14.833701986391757</v>
      </c>
      <c r="C16" s="14">
        <v>15.108333333333334</v>
      </c>
    </row>
    <row r="17" spans="1:4" s="15" customFormat="1" ht="12.75" x14ac:dyDescent="0.2">
      <c r="A17" s="13">
        <v>1997</v>
      </c>
      <c r="B17" s="14">
        <v>13.766657273136039</v>
      </c>
      <c r="C17" s="14">
        <v>14.266666666666666</v>
      </c>
    </row>
    <row r="18" spans="1:4" s="15" customFormat="1" ht="12.75" x14ac:dyDescent="0.2">
      <c r="A18" s="13">
        <v>1998</v>
      </c>
      <c r="B18" s="14">
        <v>13.202900498145544</v>
      </c>
      <c r="C18" s="14">
        <v>13.683333333333332</v>
      </c>
    </row>
    <row r="19" spans="1:4" s="15" customFormat="1" ht="12.75" x14ac:dyDescent="0.2">
      <c r="A19" s="13">
        <v>1999</v>
      </c>
      <c r="B19" s="14">
        <v>12.831391045007054</v>
      </c>
      <c r="C19" s="14">
        <v>13.375</v>
      </c>
    </row>
    <row r="20" spans="1:4" s="15" customFormat="1" ht="12.75" x14ac:dyDescent="0.2">
      <c r="A20" s="13">
        <v>2000</v>
      </c>
      <c r="B20" s="14">
        <v>12.875206545551171</v>
      </c>
      <c r="C20" s="14">
        <v>13.408333333333333</v>
      </c>
    </row>
    <row r="21" spans="1:4" s="15" customFormat="1" ht="12.75" x14ac:dyDescent="0.2">
      <c r="A21" s="13">
        <v>2001</v>
      </c>
      <c r="B21" s="14">
        <v>13.109625903045751</v>
      </c>
      <c r="C21" s="14">
        <v>13.658333333333333</v>
      </c>
    </row>
    <row r="22" spans="1:4" s="15" customFormat="1" ht="12.75" x14ac:dyDescent="0.2">
      <c r="A22" s="13">
        <v>2002</v>
      </c>
      <c r="B22" s="14">
        <v>13.684053229259099</v>
      </c>
      <c r="C22" s="14">
        <v>14.133333333333333</v>
      </c>
    </row>
    <row r="23" spans="1:4" s="15" customFormat="1" ht="12.75" x14ac:dyDescent="0.2">
      <c r="A23" s="13">
        <v>2003</v>
      </c>
      <c r="B23" s="16">
        <v>13.928433222434933</v>
      </c>
      <c r="C23" s="14">
        <v>14.591666666666667</v>
      </c>
    </row>
    <row r="24" spans="1:4" s="15" customFormat="1" ht="12.75" x14ac:dyDescent="0.2">
      <c r="A24" s="13">
        <v>2004</v>
      </c>
      <c r="B24" s="14">
        <v>14.562423354060419</v>
      </c>
      <c r="C24" s="14">
        <v>15.091666666666667</v>
      </c>
    </row>
    <row r="25" spans="1:4" x14ac:dyDescent="0.2">
      <c r="A25" s="17">
        <v>2005</v>
      </c>
      <c r="B25" s="18">
        <f>178/12</f>
        <v>14.833333333333334</v>
      </c>
      <c r="C25" s="18">
        <f>188/12</f>
        <v>15.666666666666666</v>
      </c>
      <c r="D25" s="18"/>
    </row>
    <row r="26" spans="1:4" x14ac:dyDescent="0.2">
      <c r="A26" s="17">
        <v>2006</v>
      </c>
      <c r="B26" s="18">
        <f>177.4/12</f>
        <v>14.783333333333333</v>
      </c>
      <c r="C26" s="18">
        <f>187/12</f>
        <v>15.583333333333334</v>
      </c>
      <c r="D26" s="18"/>
    </row>
    <row r="27" spans="1:4" x14ac:dyDescent="0.2">
      <c r="A27" s="17">
        <v>2007</v>
      </c>
      <c r="B27" s="18">
        <f>178.7/12</f>
        <v>14.891666666666666</v>
      </c>
      <c r="C27" s="18">
        <f>186/12</f>
        <v>15.5</v>
      </c>
      <c r="D27" s="18"/>
    </row>
    <row r="28" spans="1:4" x14ac:dyDescent="0.2">
      <c r="A28" s="17">
        <v>2008</v>
      </c>
      <c r="B28" s="18">
        <f>184.5/12</f>
        <v>15.375</v>
      </c>
      <c r="C28" s="18">
        <f>186.9/12</f>
        <v>15.575000000000001</v>
      </c>
      <c r="D28" s="18"/>
    </row>
    <row r="29" spans="1:4" x14ac:dyDescent="0.2">
      <c r="A29" s="17">
        <v>2009</v>
      </c>
      <c r="B29" s="18">
        <f>186/12</f>
        <v>15.5</v>
      </c>
      <c r="C29" s="18">
        <f>189.9/12</f>
        <v>15.825000000000001</v>
      </c>
      <c r="D29" s="18"/>
    </row>
    <row r="30" spans="1:4" x14ac:dyDescent="0.2">
      <c r="A30" s="17">
        <v>2010</v>
      </c>
      <c r="B30" s="18">
        <f>187/12</f>
        <v>15.583333333333334</v>
      </c>
      <c r="C30" s="18">
        <f>190.4/12</f>
        <v>15.866666666666667</v>
      </c>
      <c r="D30" s="18"/>
    </row>
    <row r="31" spans="1:4" x14ac:dyDescent="0.2">
      <c r="A31" s="17">
        <v>2011</v>
      </c>
      <c r="B31" s="18">
        <f>190/12</f>
        <v>15.833333333333334</v>
      </c>
      <c r="C31" s="18">
        <f>192/12</f>
        <v>16</v>
      </c>
      <c r="D31" s="18"/>
    </row>
    <row r="32" spans="1:4" x14ac:dyDescent="0.2">
      <c r="A32" s="17">
        <v>2012</v>
      </c>
      <c r="B32" s="18">
        <f>192.1/12</f>
        <v>16.008333333333333</v>
      </c>
      <c r="C32" s="18">
        <f>193.4/12</f>
        <v>16.116666666666667</v>
      </c>
      <c r="D32" s="18"/>
    </row>
    <row r="33" spans="1:5" x14ac:dyDescent="0.2">
      <c r="A33" s="3">
        <v>2013</v>
      </c>
      <c r="B33" s="18">
        <f>195.7/12</f>
        <v>16.308333333333334</v>
      </c>
      <c r="C33" s="19">
        <f>195.6/12</f>
        <v>16.3</v>
      </c>
      <c r="D33" s="19"/>
    </row>
    <row r="34" spans="1:5" x14ac:dyDescent="0.2">
      <c r="A34" s="17">
        <v>2014</v>
      </c>
      <c r="B34" s="18">
        <f>196/12</f>
        <v>16.333333333333332</v>
      </c>
      <c r="C34" s="18">
        <f>197/12</f>
        <v>16.416666666666668</v>
      </c>
      <c r="D34" s="18"/>
    </row>
    <row r="35" spans="1:5" x14ac:dyDescent="0.2">
      <c r="A35" s="17">
        <v>2015</v>
      </c>
      <c r="B35" s="18">
        <f>197.7/12</f>
        <v>16.474999999999998</v>
      </c>
      <c r="C35" s="18">
        <f>196.8/12</f>
        <v>16.400000000000002</v>
      </c>
      <c r="D35" s="18"/>
    </row>
    <row r="36" spans="1:5" x14ac:dyDescent="0.2">
      <c r="A36" s="17">
        <v>2016</v>
      </c>
      <c r="B36" s="20">
        <f>196.4/12</f>
        <v>16.366666666666667</v>
      </c>
      <c r="C36" s="20">
        <f>196.21/12</f>
        <v>16.350833333333334</v>
      </c>
      <c r="E36" s="20"/>
    </row>
    <row r="37" spans="1:5" x14ac:dyDescent="0.2">
      <c r="A37" s="17">
        <v>2017</v>
      </c>
      <c r="B37" s="20">
        <f>196.1/12</f>
        <v>16.341666666666665</v>
      </c>
      <c r="C37" s="20">
        <f>194.18/12</f>
        <v>16.181666666666668</v>
      </c>
      <c r="E37" s="20"/>
    </row>
    <row r="38" spans="1:5" x14ac:dyDescent="0.2">
      <c r="A38" s="17">
        <v>2018</v>
      </c>
      <c r="B38" s="20">
        <f>195.4/12</f>
        <v>16.283333333333335</v>
      </c>
      <c r="C38" s="20">
        <f>191.67/12</f>
        <v>15.972499999999998</v>
      </c>
      <c r="E38" s="20"/>
    </row>
    <row r="39" spans="1:5" x14ac:dyDescent="0.2">
      <c r="A39" s="17">
        <v>2019</v>
      </c>
      <c r="B39" s="20">
        <f>194.7/12</f>
        <v>16.224999999999998</v>
      </c>
      <c r="C39" s="20">
        <f>190.01/12</f>
        <v>15.834166666666667</v>
      </c>
      <c r="E39" s="20"/>
    </row>
    <row r="42" spans="1:5" x14ac:dyDescent="0.2">
      <c r="A42" s="18"/>
    </row>
    <row r="44" spans="1:5" x14ac:dyDescent="0.2">
      <c r="A44" s="21" t="s">
        <v>14</v>
      </c>
    </row>
    <row r="45" spans="1:5" x14ac:dyDescent="0.2">
      <c r="A45" t="s">
        <v>15</v>
      </c>
    </row>
    <row r="46" spans="1:5" x14ac:dyDescent="0.2">
      <c r="A46" t="s">
        <v>16</v>
      </c>
    </row>
  </sheetData>
  <mergeCells count="1">
    <mergeCell ref="B6:I6"/>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W4.2 Fin. Wohnattraktivität</vt:lpstr>
    </vt:vector>
  </TitlesOfParts>
  <Company>Kanton Aargau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 Michèle</dc:creator>
  <cp:lastModifiedBy>Schmid Michèle</cp:lastModifiedBy>
  <dcterms:created xsi:type="dcterms:W3CDTF">2021-02-24T16:57:03Z</dcterms:created>
  <dcterms:modified xsi:type="dcterms:W3CDTF">2021-02-24T16:58:23Z</dcterms:modified>
</cp:coreProperties>
</file>