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agfsbvu.ads.ktag.ch\agfsbvu1$\OSLW\Root\8\0\10\3\27932\01 Aktuelle Version_bitte nicht verändern\"/>
    </mc:Choice>
  </mc:AlternateContent>
  <xr:revisionPtr revIDLastSave="0" documentId="13_ncr:1_{32E534C7-87A5-4479-9E1A-D37FA3D42CA7}" xr6:coauthVersionLast="47" xr6:coauthVersionMax="47" xr10:uidLastSave="{00000000-0000-0000-0000-000000000000}"/>
  <bookViews>
    <workbookView xWindow="-26565" yWindow="2070" windowWidth="21600" windowHeight="11295" tabRatio="747" firstSheet="3" activeTab="3" xr2:uid="{00000000-000D-0000-FFFF-FFFF00000000}"/>
  </bookViews>
  <sheets>
    <sheet name="Anleitung" sheetId="11" r:id="rId1"/>
    <sheet name="Angaben und Kontakte" sheetId="1" r:id="rId2"/>
    <sheet name="0 - Triage" sheetId="2" r:id="rId3"/>
    <sheet name="1 - Vorhaben" sheetId="3" r:id="rId4"/>
    <sheet name="2a - Wirtschaft" sheetId="10" r:id="rId5"/>
    <sheet name="2b - Gesellschaft" sheetId="5" r:id="rId6"/>
    <sheet name="2c - Umwelt" sheetId="6" r:id="rId7"/>
    <sheet name="3a - Klimaschutz" sheetId="7" r:id="rId8"/>
    <sheet name="3b - Klimaanpassung" sheetId="8" r:id="rId9"/>
    <sheet name="4 - Auswertung" sheetId="9" r:id="rId10"/>
  </sheets>
  <definedNames>
    <definedName name="_Hlk193449631" localSheetId="0">Anleitung!$C$16</definedName>
    <definedName name="_Hlk193450279" localSheetId="0">Anleitung!$B$28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6" l="1"/>
  <c r="I63" i="6"/>
  <c r="I81" i="6"/>
  <c r="B26" i="9" l="1"/>
  <c r="B22" i="9"/>
  <c r="D9" i="9"/>
  <c r="E9" i="9"/>
  <c r="K52" i="6"/>
  <c r="L52" i="6"/>
  <c r="K53" i="6"/>
  <c r="L53" i="6"/>
  <c r="K54" i="6"/>
  <c r="L54" i="6"/>
  <c r="K55" i="6"/>
  <c r="L55" i="6"/>
  <c r="K59" i="6"/>
  <c r="L59" i="6"/>
  <c r="K72" i="6"/>
  <c r="L72" i="6"/>
  <c r="K73" i="6"/>
  <c r="L73" i="6"/>
  <c r="K77" i="6"/>
  <c r="L77" i="6"/>
  <c r="K80" i="6"/>
  <c r="L80" i="6"/>
  <c r="K81" i="6"/>
  <c r="L81" i="6"/>
  <c r="K84" i="6"/>
  <c r="L84" i="6"/>
  <c r="K85" i="6"/>
  <c r="L85" i="6"/>
  <c r="K87" i="6"/>
  <c r="L87" i="6"/>
  <c r="K47" i="6"/>
  <c r="L47" i="6"/>
  <c r="K48" i="6"/>
  <c r="L48" i="6"/>
  <c r="K49" i="6"/>
  <c r="L49" i="6"/>
  <c r="K50" i="6"/>
  <c r="L50" i="6"/>
  <c r="K51" i="6"/>
  <c r="L51" i="6"/>
  <c r="I85" i="6"/>
  <c r="K48" i="8" l="1"/>
  <c r="J48" i="8"/>
  <c r="K44" i="8"/>
  <c r="J44" i="8"/>
  <c r="K40" i="8"/>
  <c r="J40" i="8"/>
  <c r="K39" i="8"/>
  <c r="K38" i="8"/>
  <c r="K37"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J18" i="7"/>
  <c r="K14" i="7"/>
  <c r="K23" i="7"/>
  <c r="K24" i="7"/>
  <c r="K25" i="7"/>
  <c r="K26" i="7"/>
  <c r="K27" i="7"/>
  <c r="K28" i="7"/>
  <c r="K29" i="7"/>
  <c r="K30" i="7"/>
  <c r="K31" i="7"/>
  <c r="K32" i="7"/>
  <c r="K33" i="7"/>
  <c r="K34" i="7"/>
  <c r="K35" i="7"/>
  <c r="K36" i="7"/>
  <c r="K37" i="7"/>
  <c r="K38" i="7"/>
  <c r="K39" i="7"/>
  <c r="K15" i="7"/>
  <c r="K16" i="7"/>
  <c r="K17" i="7"/>
  <c r="K19" i="7"/>
  <c r="K20" i="7"/>
  <c r="K21" i="7"/>
  <c r="K22" i="7"/>
  <c r="J15" i="7"/>
  <c r="J16" i="7"/>
  <c r="J17" i="7"/>
  <c r="J19" i="7"/>
  <c r="J20" i="7"/>
  <c r="J21" i="7"/>
  <c r="J23" i="7"/>
  <c r="J24" i="7"/>
  <c r="J25" i="7"/>
  <c r="J26" i="7"/>
  <c r="J27" i="7"/>
  <c r="J28" i="7"/>
  <c r="J29" i="7"/>
  <c r="J30" i="7"/>
  <c r="J31" i="7"/>
  <c r="J32" i="7"/>
  <c r="J33" i="7"/>
  <c r="J34" i="7"/>
  <c r="J35" i="7"/>
  <c r="J22" i="7"/>
  <c r="K48" i="7"/>
  <c r="J48" i="7"/>
  <c r="K44" i="7"/>
  <c r="J44" i="7"/>
  <c r="J39" i="7"/>
  <c r="L46" i="6"/>
  <c r="K46" i="6"/>
  <c r="L42" i="6"/>
  <c r="K42" i="6"/>
  <c r="L38" i="6"/>
  <c r="K38" i="6"/>
  <c r="L34" i="6"/>
  <c r="K34" i="6"/>
  <c r="L30" i="6"/>
  <c r="K30" i="6"/>
  <c r="L26" i="6"/>
  <c r="K26" i="6"/>
  <c r="L22" i="6"/>
  <c r="K22" i="6"/>
  <c r="L18" i="6"/>
  <c r="K18" i="6"/>
  <c r="L14" i="6"/>
  <c r="K14" i="6"/>
  <c r="K46" i="5"/>
  <c r="J46" i="5"/>
  <c r="K42" i="5"/>
  <c r="J42" i="5"/>
  <c r="K38" i="5"/>
  <c r="J38" i="5"/>
  <c r="K34" i="5"/>
  <c r="J34" i="5"/>
  <c r="K30" i="5"/>
  <c r="J30" i="5"/>
  <c r="K26" i="5"/>
  <c r="J26" i="5"/>
  <c r="K22" i="5"/>
  <c r="J22" i="5"/>
  <c r="K18" i="5"/>
  <c r="J18" i="5"/>
  <c r="K14" i="5"/>
  <c r="J14" i="5"/>
  <c r="E8" i="9"/>
  <c r="D8" i="9"/>
  <c r="E7" i="9"/>
  <c r="D7" i="9"/>
  <c r="J38" i="10"/>
  <c r="J42" i="10"/>
  <c r="J46" i="10"/>
  <c r="K18" i="10"/>
  <c r="K22" i="10"/>
  <c r="K26" i="10"/>
  <c r="K30" i="10"/>
  <c r="K34" i="10"/>
  <c r="K38" i="10"/>
  <c r="K42" i="10"/>
  <c r="K46" i="10"/>
  <c r="J34" i="10"/>
  <c r="J18" i="10"/>
  <c r="J22" i="10"/>
  <c r="J26" i="10"/>
  <c r="J30" i="10"/>
  <c r="K14" i="10"/>
  <c r="J14" i="10"/>
  <c r="A84" i="6"/>
  <c r="A80" i="6"/>
  <c r="J14" i="7" l="1"/>
  <c r="K18" i="7"/>
  <c r="B23" i="2"/>
  <c r="B20" i="2"/>
  <c r="B17" i="2"/>
  <c r="B14" i="2"/>
  <c r="B11" i="2"/>
  <c r="B27" i="2" l="1"/>
  <c r="C27" i="2" l="1"/>
  <c r="C28" i="2"/>
  <c r="M55" i="6"/>
</calcChain>
</file>

<file path=xl/sharedStrings.xml><?xml version="1.0" encoding="utf-8"?>
<sst xmlns="http://schemas.openxmlformats.org/spreadsheetml/2006/main" count="395" uniqueCount="299">
  <si>
    <t>Frage</t>
  </si>
  <si>
    <t>Antwort</t>
  </si>
  <si>
    <t>W1</t>
  </si>
  <si>
    <t>Wirtschaftliche Leistungsfähigkeit</t>
  </si>
  <si>
    <t>Wie beeinflusst das Vorhaben die wirtschaftliche Leistungsfähigkeit und/oder die lokale Wertschöpfung?</t>
  </si>
  <si>
    <t>W2</t>
  </si>
  <si>
    <t>Standortattraktivität</t>
  </si>
  <si>
    <t>Wie beeinflusst das Vorhaben die wirtschaftliche Standortattraktivität für Unternehmen?</t>
  </si>
  <si>
    <t>W3</t>
  </si>
  <si>
    <t>Innovation</t>
  </si>
  <si>
    <t>Wie beeinflusst das Vorhaben die Innovationskraft der Unternehmen?</t>
  </si>
  <si>
    <t>W4</t>
  </si>
  <si>
    <t>Kaufkraft und finanzielle Lage</t>
  </si>
  <si>
    <t>Wie beeinflusst das Vorhaben die Kaufkraft oder die finanzielle Lage der Bevölkerung?</t>
  </si>
  <si>
    <t>W5</t>
  </si>
  <si>
    <t>Arbeitsmarkt</t>
  </si>
  <si>
    <t>Wie beeinflusst das Vorhaben den Arbeitsmarkt?</t>
  </si>
  <si>
    <t>W6</t>
  </si>
  <si>
    <t>Infrastruktur</t>
  </si>
  <si>
    <t>W7</t>
  </si>
  <si>
    <t>W8</t>
  </si>
  <si>
    <t>Öffentlicher Haushalt</t>
  </si>
  <si>
    <t>Wie beeinflusst das Vorhaben den öffentlichen Haushalt von Kanton und Gemeinden?</t>
  </si>
  <si>
    <t>W9</t>
  </si>
  <si>
    <t>Leistungsfähiger Kanton</t>
  </si>
  <si>
    <t>Nr</t>
  </si>
  <si>
    <t>Titel</t>
  </si>
  <si>
    <t>Teilfrage</t>
  </si>
  <si>
    <t>Bemerkung</t>
  </si>
  <si>
    <t>positiv</t>
  </si>
  <si>
    <t>negativ</t>
  </si>
  <si>
    <t>Fazit Wirtschaft</t>
  </si>
  <si>
    <t>Umwelt</t>
  </si>
  <si>
    <t>Gesellschaft</t>
  </si>
  <si>
    <t>Wirtschaft</t>
  </si>
  <si>
    <t>Die Bedeutung für spätere Vorhaben ist besonders hoch.</t>
  </si>
  <si>
    <t>U1</t>
  </si>
  <si>
    <t>U2</t>
  </si>
  <si>
    <t>U3</t>
  </si>
  <si>
    <t>U4</t>
  </si>
  <si>
    <t>U5</t>
  </si>
  <si>
    <t>U6</t>
  </si>
  <si>
    <t>U7</t>
  </si>
  <si>
    <t>U8</t>
  </si>
  <si>
    <t>U9</t>
  </si>
  <si>
    <t>U10</t>
  </si>
  <si>
    <t>Bodenqualität</t>
  </si>
  <si>
    <t>Wasserqualität</t>
  </si>
  <si>
    <t>Luftqualität</t>
  </si>
  <si>
    <t>Biodiversität</t>
  </si>
  <si>
    <t>Landschaftsbild</t>
  </si>
  <si>
    <t>Landwirtschaft</t>
  </si>
  <si>
    <t>Energie</t>
  </si>
  <si>
    <t>Verkehr</t>
  </si>
  <si>
    <t>Kreislaufwirtschaft</t>
  </si>
  <si>
    <t>Wie beeinflusst das Vorhaben den verantwortungsvollen Umgang mit dem Boden und die Vermeidung von Zersiedelung?</t>
  </si>
  <si>
    <t>Wie beeinflusst das Vorhaben die Bodenqualität?</t>
  </si>
  <si>
    <t>Wie beeinflusst das Vorhaben die Qualität und/oder Quantität von Grund- und Oberflächenwasser?</t>
  </si>
  <si>
    <t>Wie beeinflusst das Vorhaben die Luftqualität?</t>
  </si>
  <si>
    <t>Wie beeinflusst das Vorhaben ökologisch wertvolle Lebensräume für Tiere und Pflanzen (Qualität und Quantität) und die Biodiversität?</t>
  </si>
  <si>
    <t>Wie beeinflusst das Vorhaben das Landschaftsbild?</t>
  </si>
  <si>
    <t>Wie beeinflusst das Vorhaben die Quantität und Fruchtbarkeit der landwirtschaftlichen Fläche?</t>
  </si>
  <si>
    <t>Wie beeinflusst das Vorhaben die Energieeffizienz und den Einsatz von erneuerbaren Energien?</t>
  </si>
  <si>
    <t>Wie beeinflusst das Vorhaben die Entwicklung des Gesamtverkehrs in Bezug auf den Umstieg auf den Fuss- und Veloverkehr und öffentlichen Verkehr, sowie auf die Effizienzsteigerung?</t>
  </si>
  <si>
    <t>Wie beeinflusst das Vorhaben die nachhaltige Nutzung von Ressourcen, sowie die Abfallvermeidung und -verwertung?</t>
  </si>
  <si>
    <t>Fazit Umwelt</t>
  </si>
  <si>
    <t>Klimaschutz</t>
  </si>
  <si>
    <t>Klimaanpassung</t>
  </si>
  <si>
    <t>Vorhaben</t>
  </si>
  <si>
    <t>Nr.</t>
  </si>
  <si>
    <t>Ks - 1</t>
  </si>
  <si>
    <t>Ks - 2</t>
  </si>
  <si>
    <t>Ks - 3</t>
  </si>
  <si>
    <t>Ks - 4</t>
  </si>
  <si>
    <t>Ks - 5</t>
  </si>
  <si>
    <t>Ks - 6</t>
  </si>
  <si>
    <t>Fazit Klimaschutz</t>
  </si>
  <si>
    <t>Fazit Klimaanpassung</t>
  </si>
  <si>
    <t>Ka - 1</t>
  </si>
  <si>
    <t>Ka - 2</t>
  </si>
  <si>
    <t>Umgang mit Naturgefahren</t>
  </si>
  <si>
    <t>Ka - 3</t>
  </si>
  <si>
    <t>Ka - 4</t>
  </si>
  <si>
    <t>Ka - 5</t>
  </si>
  <si>
    <t>Wie beeinflusst das Vorhaben die Quantität von Grund- und Oberflächenwasser?</t>
  </si>
  <si>
    <t>G1</t>
  </si>
  <si>
    <t>Bildung</t>
  </si>
  <si>
    <t>G2</t>
  </si>
  <si>
    <t>Armut</t>
  </si>
  <si>
    <t>G3</t>
  </si>
  <si>
    <t>Integration</t>
  </si>
  <si>
    <t>G4</t>
  </si>
  <si>
    <t>Sozialer Zusammenhalt</t>
  </si>
  <si>
    <t>G5</t>
  </si>
  <si>
    <t>Chancengleichheit</t>
  </si>
  <si>
    <t>G6</t>
  </si>
  <si>
    <t>G7</t>
  </si>
  <si>
    <t>Wohnqualität</t>
  </si>
  <si>
    <t>G8</t>
  </si>
  <si>
    <t>Sicherheit</t>
  </si>
  <si>
    <t>G9</t>
  </si>
  <si>
    <t>Kultur</t>
  </si>
  <si>
    <t>Fazit Gesellschaft</t>
  </si>
  <si>
    <t>Wie beeinflusst das Vorhaben die Entwicklung der fachlichen und sozialen Kompetenzen der Bevölkerung?</t>
  </si>
  <si>
    <t>Wie beeinflusst das Vorhaben die Reduktion der Armutsrisiken und/oder die Förderung der sozialen Sicherheit der Bevölkerung?</t>
  </si>
  <si>
    <t>Wie beeinflusst das Vorhaben die Teilhabe am wirtschaftlichen und gesellschaftlichen Leben aller Bevölkerungsgruppen?</t>
  </si>
  <si>
    <t>Wie beeinflusst das Vorhaben das Gemeinschaftsgefühl in der Bevölkerung?</t>
  </si>
  <si>
    <t>Wie beeinflusst das Vorhaben die Chancengleichheit und gesellschaftliche Vielfalt (Diversity)?</t>
  </si>
  <si>
    <t>Wie beeinflusst das Vorhaben die Gesundheit der Bevölkerung?</t>
  </si>
  <si>
    <t>Wie beeinflusst das Vorhaben die Wohnqualität?</t>
  </si>
  <si>
    <t>Wie beeinflusst das Vorhaben die öffentliche Sicherheit?</t>
  </si>
  <si>
    <t>Wie beeinflusst das Vorhaben das kulturelle Schaffen und den Erhalt des kulturellen Erbes?</t>
  </si>
  <si>
    <t>Wie beeinflusst das Vorhaben die THG-Emissionen aus dem Verkehr?</t>
  </si>
  <si>
    <t>Wie beeinflusst das Vorhaben die THG-Emissionen von Industrie und Gewerbe?</t>
  </si>
  <si>
    <t>Wie beeinflusst das Vorhaben die Risikominderung durch klimabedingte Naturgefahren?</t>
  </si>
  <si>
    <t>Wird durch das Vorhaben die Resilienz der Biodiversität gegenüber Klimaveränderungen gestärkt?</t>
  </si>
  <si>
    <t>Wie beeinflusst das Vorhaben die Wohn- und Aufenthaltsqualität im Hinblick auf die zunehmende Hitzebelastung?</t>
  </si>
  <si>
    <t>Hat das Vorhaben einen Einfluss auf die Anpassungskapazität gegnüber den Auswirkungen des Klimawandels?</t>
  </si>
  <si>
    <t>Bewertung</t>
  </si>
  <si>
    <t>Dimension Wirtschaft</t>
  </si>
  <si>
    <t>Beantworten Sie die folgenden 9 Fragen auf einer Skala von -2 bis 2:</t>
  </si>
  <si>
    <t>Beantworten Sie die folgenden 10 Fragen auf einer Skala von -2 bis 2:</t>
  </si>
  <si>
    <t>Dimension Gesellschaft</t>
  </si>
  <si>
    <t>Dimension Umwelt</t>
  </si>
  <si>
    <t>Beantworten Sie die folgenden 6 Fragen auf einer Skala von -2 bis 2:</t>
  </si>
  <si>
    <t>Beantworten Sie die folgenden 5 Fragen auf einer Skala von -2 bis 2:</t>
  </si>
  <si>
    <t xml:space="preserve">
</t>
  </si>
  <si>
    <t xml:space="preserve">
</t>
  </si>
  <si>
    <t>Kontakt Vorhaben</t>
  </si>
  <si>
    <t>Name</t>
  </si>
  <si>
    <t>Datum der Checklisten Anwendung</t>
  </si>
  <si>
    <t xml:space="preserve">Austausch- /Teilhabemöglichkeiten / Zugang zu Entscheidungsprozessen / Stärkung der Demokratie / freiwilliges, solidarisches Engagement / geringe Einkommensdifferenzen / Generationensolidarität
</t>
  </si>
  <si>
    <t>2.0</t>
  </si>
  <si>
    <t xml:space="preserve"> - </t>
  </si>
  <si>
    <t>Stark negative Wirkung</t>
  </si>
  <si>
    <t>Leicht negative Wirkung</t>
  </si>
  <si>
    <t>Keine Wirkung oder neutral</t>
  </si>
  <si>
    <t>Leicht positive Wirkung</t>
  </si>
  <si>
    <t>Keine Relevanz</t>
  </si>
  <si>
    <t>Klima-Check: Klimaschutz</t>
  </si>
  <si>
    <t>Klima-Check: Klimaanpassung</t>
  </si>
  <si>
    <t>Auswertung der Resultate</t>
  </si>
  <si>
    <t>Bodenverbrauch</t>
  </si>
  <si>
    <t xml:space="preserve">Hat das Vorhaben einen Einfluss auf die Reduktion von Treibhausgasemissionen?
</t>
  </si>
  <si>
    <t>Mail-Adresse</t>
  </si>
  <si>
    <t>Zur Beurteilung beigezogene Grundlagen</t>
  </si>
  <si>
    <t xml:space="preserve">Relevanz für die Durchführung der Checkliste  Nachhaltigkeit
</t>
  </si>
  <si>
    <t>Das Vorhaben wirkt auf zwei oder drei Nachhaltigkeitsdimensionen (Wirtschaft, Gesellschaft, Umwelt).</t>
  </si>
  <si>
    <t>Das Vorhaben betrifft direkt mehr als 10'000 Personen und/oder hat grossräumige Auswirkungen (mehr als eine Gemeinde).</t>
  </si>
  <si>
    <t>Das Vorhaben hat langfristige Auswirkungen (mehrere Generationen).</t>
  </si>
  <si>
    <t>Das Vorhaben hat hohe Investitionen und/oder hohe Erträge für den Kanton zur Folge.</t>
  </si>
  <si>
    <t>Beurteilung der Relevanz:</t>
  </si>
  <si>
    <t xml:space="preserve">Beschreiben Sie das zu prüfende Vorhaben stichwortartig anhand der folgenden 11 Themen. Nutzen Sie die dazu vorgesehenen Antwortfelder.  </t>
  </si>
  <si>
    <t xml:space="preserve">Beschreibung der räumlichen Systemabgrenzung
</t>
  </si>
  <si>
    <t xml:space="preserve">Beschreibung des zeitlichen Betrachtungshorizonts
</t>
  </si>
  <si>
    <t xml:space="preserve">Gibt es eine Vorgeschichte, die für das Verständnis des Vorhabens heute relevant ist? (z.B. Abstimmungen, Vorprojekte)
</t>
  </si>
  <si>
    <t xml:space="preserve">Kann mit einer Partnerschaft im Zusammenhang mit dem Vorhaben gerechnet werden?
</t>
  </si>
  <si>
    <t xml:space="preserve">Muss mit einer Gegnerschaft gegen das Vorhaben gerechnet werden?
</t>
  </si>
  <si>
    <t xml:space="preserve">Wie werden die direkt betroffenen Personen einbezogen?
</t>
  </si>
  <si>
    <t xml:space="preserve">Lässt sich ein Ausstieg aus dem Vorhaben oder eine Änderung daran unkompliziert realisieren?
</t>
  </si>
  <si>
    <t xml:space="preserve">Welche wichtigsten Veränderungen bringt eine erfolgreiche Umsetzung des Vorhabens mit sich?
</t>
  </si>
  <si>
    <t xml:space="preserve">Dauerhaftes, breitenwirksames, qualitatives Wirtschaftswachstum / Erhöhung des BIP / diversifizierte Wirtschaftsstruktur / lokale Wertschöpfung / gesteigerte Produktion / wertschöpfungsstarke Branchen
</t>
  </si>
  <si>
    <t>Wie beeinflusst das Vorhaben die Sicherung und Bewirtschaftung der Infrastruktur?</t>
  </si>
  <si>
    <t xml:space="preserve">Kosten für Erstellung, Unterhalt und Bewirtschaftung der Infrastruktur / bspw. Gebäude, Verkehrs- / Kommunikations- und Energieinfrastrukturen / Trink- und Abwasserversorgung / Funktionsfähigkeit und langfristiger Erhalt der Infrastrukturen
</t>
  </si>
  <si>
    <t xml:space="preserve">Einkommen (z.B. über Steuern und Gebühren) und Ausgaben der öffentlichen Hand / langfristig ausgeglichener Staatshaushalt / Schuldenabtrag
</t>
  </si>
  <si>
    <t xml:space="preserve">Effizienz / positives Kosten-Nutzen Verhältnis / Wirksamkeit / Verwaltungsaufwand
</t>
  </si>
  <si>
    <t>Wie beeinflusst das Vorhaben die Leistungsfähigkeit des Kantons?</t>
  </si>
  <si>
    <t>Stark positive Wirkung</t>
  </si>
  <si>
    <t xml:space="preserve">Bildungsangebote auf allen Stufen / Weiterbildung / Berufsbildungsquote / chancengerechter Zugang zur Bildung / Schulraumkapazität / Verfügbarkeit von Lehr- und Fachpersonen / Begabungs- und Talentförderung
</t>
  </si>
  <si>
    <t xml:space="preserve">Erhalt kultureller Bauten und Ortschaften (Ortsbild) / Zugänglichkeit der Kultur / Kulturangebot / Kulturförderung, - schaffen und -vermittlung
</t>
  </si>
  <si>
    <t xml:space="preserve">Sicherheit im öffentlichen Raum / Kriminalität und Gewalt / Verkehrssicherheit / Schutz vor Naturgefahren / Resilienz gegenüber Krisen
</t>
  </si>
  <si>
    <t xml:space="preserve">Lärmbelastung / Strahlung / Geruchsbelästigung / Naherholungsmöglichkeiten / Erschliessung / Freizeitmöglichkeiten und -gestaltung / Qualität des öffentlichen Raums
</t>
  </si>
  <si>
    <t xml:space="preserve">Bodenverbrauch durch Siedlungsentwicklung und Entwicklung der Infrastruktur (z.B. Verkehr) / Förderung von kleinem Wohnraum / Siedlungsentwicklung nach Innen / Bodenversiegelung / Schutz von Grünflächen
</t>
  </si>
  <si>
    <t xml:space="preserve">Vermeiden von Emissionen in Gewässer / Verunreinigungen / Trinkwasserqualität / verantwortungsvoller Umgang / Renaturierungen / Wasserentnahmen / Wassertemperatur
</t>
  </si>
  <si>
    <t>Relevanz für die Durchführung des Klimachecks</t>
  </si>
  <si>
    <t>Gesamtbewertung nach Ausfüllen der Blätter 3a und 3b (Klima-Check)</t>
  </si>
  <si>
    <t xml:space="preserve">Hohe Arbeitsplatzdichte und vielseitiges Arbeitsplatzangebot / moderne Arbeitszeitmodelle / Vereinbarkeit Familie und Beruf / Arbeitslosenquote / Aufwertung bestehender Arbeitsplätze / ausgeschöpftes Arbeitskräftepotenzial / Verfügbarkeit von Arbeitskräften
</t>
  </si>
  <si>
    <t>KI - 1</t>
  </si>
  <si>
    <t>KI - 2</t>
  </si>
  <si>
    <t xml:space="preserve">Verkehrsvermeidung / Verlagerung auf Fuss- und Veloverkehr, sowie den öffentlichen Verkehr / Verlagerung des Güterverkehrs auf Schiene / Verbesserung durch Effizienzsteigerung / öV-Erschliessung / funktionierendes Gesamtverkehrssystem / Stadt der kurzen Wege </t>
  </si>
  <si>
    <t>Landwirtschaft und Wald</t>
  </si>
  <si>
    <t xml:space="preserve">Klimagase der Landwirtschaft reduzieren / Erhalt und Förderung der landwirtschaftlichen Böden und Waldflächen als natürlicher Kohlenstoffspeicher 
</t>
  </si>
  <si>
    <t>Beschaffung</t>
  </si>
  <si>
    <t>Innovationsförderung</t>
  </si>
  <si>
    <t>Wie beeinflusst das Vorhaben die Innovationsförderung im Bereich Klimaschutz?</t>
  </si>
  <si>
    <t>Wie beeinflusst das Vorhaben die Anpassung der Land- und/oder Forstwirtschaft an die verändernden Klimabedingungen?</t>
  </si>
  <si>
    <t>Land- und/oder Forstwirtschaft</t>
  </si>
  <si>
    <t>Lebensqualität</t>
  </si>
  <si>
    <t>Wie beeinflusst das Vorhaben die THG-Emissionen aus der Energieproduktion (Wärme und Stromverbrauch)?</t>
  </si>
  <si>
    <t>➞ Link zur Richtlinie Nachhaltiges Bauen und Bewirtschaften</t>
  </si>
  <si>
    <t>Gesundheit</t>
  </si>
  <si>
    <t>Wettbewerbsfähigkeit für Unternehmen / tiefe Steuerbelastung / gute Verkehrsanbindung / Verfügbarkeit von Fachkräften / Verfügbarkeit von Wohnraum / Kinderbetreuungs-Angebote / attraktives Unternehmensumfeld / Verfügbarkeit von baureifen, verkehrstechnisch gut erschlossenen Parzellen</t>
  </si>
  <si>
    <t>Entkopplung</t>
  </si>
  <si>
    <t>Wie beeinflusst das Vorhaben die Entkopplung von Wirtschaftswachstum und Umweltbelastung?</t>
  </si>
  <si>
    <r>
      <t>CO</t>
    </r>
    <r>
      <rPr>
        <sz val="4"/>
        <rFont val="Arial"/>
        <family val="2"/>
      </rPr>
      <t>2</t>
    </r>
    <r>
      <rPr>
        <sz val="8"/>
        <rFont val="Arial"/>
        <family val="2"/>
      </rPr>
      <t>-neutrales öffentliches Beschaffungswesen / Reduktion der grauen Emissionen (optimierte Produktionsprozesse, Ecodesign, Shared Economy) / vermehrter Einsatz von Holz als Bau- und Werkstoff und als Energieträger am Ende seiner Nutzungsdauer (Kaskadennutzung)</t>
    </r>
  </si>
  <si>
    <t>Wie beeinflusst das Vorhaben die (indirekten) THG Emissionen aus der Beschaffung?</t>
  </si>
  <si>
    <t>Wasserhaushalt</t>
  </si>
  <si>
    <t>Wie beeinflusst das Vorhaben die Reduktion von Treibhausgasemissionen?</t>
  </si>
  <si>
    <t>Wie beeinflusst das Vorhaben die Anpassungskapazität gegnüber den Auswirkungen des Klimawandels?</t>
  </si>
  <si>
    <t>Wasserhaushalt / Umgang mit Naturgefahren / Land- und Forstwirtschaft / Biodiversität / Lebensqualität</t>
  </si>
  <si>
    <t>Checkliste Nachhaltigkeit</t>
  </si>
  <si>
    <t xml:space="preserve">
</t>
  </si>
  <si>
    <r>
      <rPr>
        <b/>
        <sz val="8"/>
        <color theme="1"/>
        <rFont val="Arial"/>
        <family val="2"/>
      </rPr>
      <t xml:space="preserve">Impressum
</t>
    </r>
    <r>
      <rPr>
        <sz val="8"/>
        <color theme="1"/>
        <rFont val="Arial"/>
        <family val="2"/>
      </rPr>
      <t xml:space="preserve">Die Checkliste Nachhaltigkeit wurde 2002 vom Kanton Aargau entwickelt und 2025 umfassend überarbeitet. Ihr Inhalt basiert auf den Nachhaltigkeitsthemen, die unter anderem auch im Nachhaltigkeitsbericht des Kantons dargestellt werden (www.ag.ch/nhb).
Die Anwendung der Checkliste Nachhaltigkeit trägt zur Erfüllung der UNO-Agenda 2030 mit ihren 17 Nachhaltigkeitszielen (SDGs) bei.  </t>
    </r>
  </si>
  <si>
    <t xml:space="preserve">
</t>
  </si>
  <si>
    <t>Bewertung Wirtschaft</t>
  </si>
  <si>
    <t>Bewertung Gesellschaft</t>
  </si>
  <si>
    <t>Bewertung Umwelt</t>
  </si>
  <si>
    <t>Bewertung Klimaschutz</t>
  </si>
  <si>
    <t>Bewertung Klimaanpassung</t>
  </si>
  <si>
    <t>Übersicht Dimensionen</t>
  </si>
  <si>
    <t>Kurzanleitung Checkliste Nachhaltigkeit</t>
  </si>
  <si>
    <t>Ablauf der Checkliste Nachhaltigkeit</t>
  </si>
  <si>
    <t xml:space="preserve">Die im Excel programmierte Checkliste führt in fünf Schritten durch die Beurteilung: </t>
  </si>
  <si>
    <t xml:space="preserve">Hier werden Titel, Kontakte, notwendige Grundlagen für die Beurteilung, sowie das Beurteilungsteam festgehalten. </t>
  </si>
  <si>
    <t>Die Anwendung der Checkliste Nachhaltigkeit lohnt sich nicht bei allen Vorhaben. Mit der Triage wird die Relevanz für eine Beurteilung bestimmt. Dazu müssen mindestens drei der fünf aufgeführten Anwendungskriterien erfüllt sein. Für Baukreditvorhaben wird auf spezifische, der Flughöhe angepasste, Richtlinien und Grundsätze der Abteilung Immobilien Aargau verwiesen.</t>
  </si>
  <si>
    <t xml:space="preserve">Unter den Titeln der Themen befindet sich jeweils eine Zusammenstellung von Anhaltspunkten – diese dienen der Orientierung und ermöglichen eine Einordnung der Teilfragen im Kontext des Vorhabens. </t>
  </si>
  <si>
    <t>Eine Beurteilung "0" bedeutet, dass keine Wirkung erwartet wird. Eine "0" kann auch resultieren, wenn unter demselben Themenbereich positive und negative Wirkungen zu erwarten sind, die sich schliesslich ausgleichen. Ist dies der Fall, wird die Abwägung der unterschiedlichen Wirkungen in den Bemerkungen festgehalten.</t>
  </si>
  <si>
    <t xml:space="preserve">Die Differenz zwischen 0, 1 und 2 ist relativ und vom Vorhaben abhängig. Die Abwägung sollte stets im Gesamtbild der Dimensionen und der Dimensionen-Übersicht geschehen (siehe Auswertung). Relevant ist primär, ob eine Wirkung positiv, negativ oder neutral eingeschätzt wird. </t>
  </si>
  <si>
    <t xml:space="preserve">Falls ein Themenbereich für das Vorhaben gänzlich irrelevant ist, kann dies mit "-" bewertet werden. </t>
  </si>
  <si>
    <t xml:space="preserve">Die Bemerkungsfelder dienen zur Beschreibung und weiteren Differenzierung der Bewertung. Mit den Bemerkungen kann dargelegt werden, auf welche Anhaltspunkte sich die Beurteilung bezieht. Die zutreffenden Anhaltspunkte sind je nach Vorhaben unterschiedlich und erlauben es, die Bewertung besser projektspezifisch fassbar zumachen. </t>
  </si>
  <si>
    <t xml:space="preserve">Der Klima-Check wird nur ausgefüllt, wenn der Klimaschutz und/oder die Klimaanpassung für das Vorhaben relevant sind. </t>
  </si>
  <si>
    <t xml:space="preserve">Die Checkliste Nachhaltigkeit </t>
  </si>
  <si>
    <t xml:space="preserve">schätzt die Auswirkungen eines Vorhabens auf die drei Dimensionen Wirtschaft, Gesellschaft und Umwelt systematisch ab. </t>
  </si>
  <si>
    <t xml:space="preserve">vergleicht die Wirkungen des Vorhabens bei vollständiger Umsetzung mit einer Referenzentwicklung ohne Vorhaben. </t>
  </si>
  <si>
    <t xml:space="preserve">zeigt ein Gesamtbild der Stärken und Schwächen eines Projekts oder Vorhabens im Hinblick auf die nachhaltige Entwicklung. </t>
  </si>
  <si>
    <t>bietet eine vertiefte Beurteilung der Teilbereiche Klimaschutz und Klimaanpassung, sofern für das Vorhaben relevant.</t>
  </si>
  <si>
    <t xml:space="preserve">ist kein quantitatives Punktesystem, sondern arbeitet mit relativen Einschätzungen. </t>
  </si>
  <si>
    <t>Die Anwendung der Checkliste Nachhaltigkeit</t>
  </si>
  <si>
    <r>
      <t xml:space="preserve">Tabellenblatt </t>
    </r>
    <r>
      <rPr>
        <b/>
        <i/>
        <sz val="8"/>
        <color theme="1"/>
        <rFont val="Arial"/>
        <family val="2"/>
      </rPr>
      <t>Angaben und Kontakte</t>
    </r>
    <r>
      <rPr>
        <b/>
        <sz val="8"/>
        <color theme="1"/>
        <rFont val="Arial"/>
        <family val="2"/>
      </rPr>
      <t xml:space="preserve"> </t>
    </r>
  </si>
  <si>
    <r>
      <t xml:space="preserve">Tabellenblatt </t>
    </r>
    <r>
      <rPr>
        <b/>
        <i/>
        <sz val="8"/>
        <color theme="1"/>
        <rFont val="Arial"/>
        <family val="2"/>
      </rPr>
      <t>0 – Triage</t>
    </r>
  </si>
  <si>
    <r>
      <t xml:space="preserve">Tabellenblatt </t>
    </r>
    <r>
      <rPr>
        <b/>
        <i/>
        <sz val="8"/>
        <color theme="1"/>
        <rFont val="Arial"/>
        <family val="2"/>
      </rPr>
      <t>1 – Vorhaben</t>
    </r>
  </si>
  <si>
    <r>
      <t xml:space="preserve">Im </t>
    </r>
    <r>
      <rPr>
        <i/>
        <sz val="8"/>
        <color theme="1"/>
        <rFont val="Arial"/>
        <family val="2"/>
      </rPr>
      <t>Tabellenblatt 1 – Vorhaben</t>
    </r>
    <r>
      <rPr>
        <sz val="8"/>
        <color theme="1"/>
        <rFont val="Arial"/>
        <family val="2"/>
      </rPr>
      <t xml:space="preserve"> werden im Hinblick auf die Beurteilung wichtige Informationen zum Projektverständnis, wie Angaben zum Perimeter, zur Referenzentwicklung oder zu den Projektzielen abgefragt. </t>
    </r>
  </si>
  <si>
    <r>
      <t xml:space="preserve">Tabellenblätter </t>
    </r>
    <r>
      <rPr>
        <b/>
        <i/>
        <sz val="8"/>
        <color theme="1"/>
        <rFont val="Arial"/>
        <family val="2"/>
      </rPr>
      <t xml:space="preserve">2a, 2b, 2c – Nachhaltigkeitsdimensionen Wirtschaft – Gesellschaft – Umwelt </t>
    </r>
  </si>
  <si>
    <r>
      <t>Tabellenblätter 3a, 3b</t>
    </r>
    <r>
      <rPr>
        <b/>
        <sz val="8"/>
        <color theme="1"/>
        <rFont val="Arial"/>
        <family val="2"/>
      </rPr>
      <t xml:space="preserve"> – Klima-Check (Klimaschutz und Klimaanpassung)</t>
    </r>
  </si>
  <si>
    <r>
      <t xml:space="preserve">Die Relevanz zur Durchführung des Klima-Checks wird im </t>
    </r>
    <r>
      <rPr>
        <i/>
        <sz val="8"/>
        <color theme="1"/>
        <rFont val="Arial"/>
        <family val="2"/>
      </rPr>
      <t>Tabellenblatt 2c – Umwelt</t>
    </r>
    <r>
      <rPr>
        <sz val="8"/>
        <color theme="1"/>
        <rFont val="Arial"/>
        <family val="2"/>
      </rPr>
      <t xml:space="preserve"> abgefragt. Wird eine Relevanz festgestellt, führt ein direkter Link zu den Klima-Check-Fragen (Tabellenblätter 3a und 3b). Diese werden analog zu den Fragen der Nachhaltigkeitsdimensionen ausgefüllt. Zum Schluss werden die wichtigsten Aussagen oder die prägendsten Auswirkungen im Fazit festgehalten. Das Fazit wird automatisch ins </t>
    </r>
    <r>
      <rPr>
        <i/>
        <sz val="8"/>
        <color theme="1"/>
        <rFont val="Arial"/>
        <family val="2"/>
      </rPr>
      <t>Tabellenblatt 2c – Umwelt</t>
    </r>
    <r>
      <rPr>
        <sz val="8"/>
        <color theme="1"/>
        <rFont val="Arial"/>
        <family val="2"/>
      </rPr>
      <t xml:space="preserve"> übertragen. Nun gilt es, die Teilbereiche Klimaschutz und Klimaanpassung gesamthaft im </t>
    </r>
    <r>
      <rPr>
        <i/>
        <sz val="8"/>
        <color theme="1"/>
        <rFont val="Arial"/>
        <family val="2"/>
      </rPr>
      <t>Tabellenblatt 2c – Umwelt</t>
    </r>
    <r>
      <rPr>
        <sz val="8"/>
        <color theme="1"/>
        <rFont val="Arial"/>
        <family val="2"/>
      </rPr>
      <t xml:space="preserve"> zu beurteilen (mit einem Wert von -2 bis +2). </t>
    </r>
  </si>
  <si>
    <r>
      <t>Tabellenblatt 4</t>
    </r>
    <r>
      <rPr>
        <b/>
        <sz val="8"/>
        <color theme="1"/>
        <rFont val="Arial"/>
        <family val="2"/>
      </rPr>
      <t xml:space="preserve"> – Auswertung </t>
    </r>
  </si>
  <si>
    <r>
      <t xml:space="preserve">Nach erfolgreichem Beenden der Beurteilung erscheinen die Grafiken im </t>
    </r>
    <r>
      <rPr>
        <i/>
        <sz val="8"/>
        <color theme="1"/>
        <rFont val="Arial"/>
        <family val="2"/>
      </rPr>
      <t>Tabellenblatt 4 – Auswertung</t>
    </r>
    <r>
      <rPr>
        <sz val="8"/>
        <color theme="1"/>
        <rFont val="Arial"/>
        <family val="2"/>
      </rPr>
      <t xml:space="preserve">. Die Grafiken zeigen das Gesamtbild der Beurteilung. Es lohnt sich, dieses nochmals sorgfältig durchzusehen, die Beurteilungen der einzelnen Dimensionen gegeneinander abzuwägen und die resultierenden Schwerpunkte zu überprüfen. Allenfalls sind für ein stimmiges Gesamtbild einzelne Korrekturen notwendig. </t>
    </r>
  </si>
  <si>
    <r>
      <t>Mit der Checkliste Nachhaltigkeit können Projekte oder Vorhaben in Bezug auf die Nachhaltigkeit beurteilt werden.</t>
    </r>
    <r>
      <rPr>
        <sz val="8"/>
        <color theme="1"/>
        <rFont val="Arial"/>
        <family val="2"/>
      </rPr>
      <t xml:space="preserve"> </t>
    </r>
  </si>
  <si>
    <t xml:space="preserve">Die Tabellenblätter 2a – Wirtschaft, 2b – Gesellschaft, und 2c – Umwelt erfragen die Auswirkungen des Vorhabens auf die Themenbereiche der drei Nachhaltigkeitsdimensionen. Die zu beurteilenden Themen basieren auf dem Inhalt des Berichts Nachhaltige Entwicklung im Kanton Aargau. </t>
  </si>
  <si>
    <t>➞ Link zu Bericht Nachhaltige Entwicklung</t>
  </si>
  <si>
    <t>Impressum</t>
  </si>
  <si>
    <t>Die Checkliste Nachhaltigkeit wurde 2002 vom Kanton Aargau entwickelt und 2025 umfassend überarbeitet. Ihr Inhalt basiert auf den Nachhaltigkeitsthemen, die unter anderem auch im Nachhaltigkeitsbericht des Kantons dargestellt werden (www.ag.ch/nhb).</t>
  </si>
  <si>
    <t xml:space="preserve">Die Anwendung der Checkliste Nachhaltigkeit trägt zur Erfüllung der UNO-Agenda 2030 mit ihren 17 Nachhaltigkeitszielen (SDGs) bei.  </t>
  </si>
  <si>
    <t>Kontakt:</t>
  </si>
  <si>
    <t>KANTON AARGAU</t>
  </si>
  <si>
    <t>Departement Bau, Verkehr und Umwelt</t>
  </si>
  <si>
    <t>Fachstelle Nachhaltigkeit</t>
  </si>
  <si>
    <t>nachhaltigkeit@ag.ch</t>
  </si>
  <si>
    <t xml:space="preserve">Innovationsfähigkeit und -förderung / Wissens- und Technologietransfer / Beschäftigte in innovativen Branchen / 
Start-Up Dichte
</t>
  </si>
  <si>
    <t xml:space="preserve">Wohnungs- und Mietpreise / Kosten von Gütern und Dienstleistungen / Löhne / Steuern / Kinderbetreuungskosten
</t>
  </si>
  <si>
    <t xml:space="preserve">Wirtschaftswachstum ohne Umweltbelastung / Kreislaufwirtschaft (Reduktion, Effizienz, längere Nutzung, Wiederverwendung, Recycling) / nachhaltige Unternehmensführung
</t>
  </si>
  <si>
    <t>Bereitstellung von Angeboten und sozialer Unterstützung der von Armut betroffenen Bevölkerungsgruppen / existenzsicherndes Einkommen für alle Bevölkerungsgruppen / Arbeitsplätze für wenig Qualifizierte / Alterssicherung / Arbeitsintegrationsprojekte / Armutsprävention</t>
  </si>
  <si>
    <t xml:space="preserve">Barrierefreiheit / Behindertengleichstellung und Selbstbestimmung / Fairness / keine übermässige Betroffenheit Einzelner / Geschlechtergleichstellung / Vereinbarkeit 
</t>
  </si>
  <si>
    <t xml:space="preserve">Gesundheitsförderung / Prävention / Gesundheitsversorgung / Zugang zu gesundheitsfördernden Aktivitäten (z.B. Velo- und Fusswege) / Stärkung der Gesundheitskompetenz
</t>
  </si>
  <si>
    <t xml:space="preserve">Vermeiden von Emissionen in die Luft / Beurteilung aller Emissionen ausser Treibhausgase / Feinstaub, Ozon, Stickstoff
</t>
  </si>
  <si>
    <t xml:space="preserve">Ökologisch wertvolle Lebensräume / Artenvielfalt / Waldfläche / Qualität des Waldes als Lebensraum / ökologische Infrastruktur / Aufwertung naturnaher Flächen / Eindämmen von invasiven gebietsfremden Arten / Wildtierkorridore
</t>
  </si>
  <si>
    <t xml:space="preserve">Vielfalt, Diversität und Ästhetik der Landschaft / Landschaftsrelevante Neubauten / Reichtum an Kleinstrukturen / Linienführung von  Fliessgewässern oder Strassen / visuelle Wirkung und charakteristische Eigenart eines Gebiets / Lichtemissionen
</t>
  </si>
  <si>
    <t xml:space="preserve">Menge und Fruchtbarkeit / Produktivität der landwirtschaftlichen Fläche / Fruchtfolgeflächen / Biodiversitätsförderflächen / schonende Bewirtschaftung
</t>
  </si>
  <si>
    <t xml:space="preserve">Förderung des sparsamen und effizienten Einsatzes der Energie / Förderung von erneuerbaren Energien / Energieproduktion aus erneuerbaren Quellen / umweltverträgliche Energieversorgung
</t>
  </si>
  <si>
    <t xml:space="preserve">Nachhaltige Nutzung von Ressourcen / Abfallvermeidung und -verwertung / Recycling / nachhaltiger Konsum / Kaskadennutzung im Sinne der Kreislaufwirtschaft
</t>
  </si>
  <si>
    <t>Gerechte und vorausschauende Nutzung der Ressource Wasser / Erhöhung der Wasserspeicherfähigkeit des Bodens / Verbesserung von Rückhaltung von Regenwasser in Siedlung und Landschaft / klimaresilientes Trinkwasser- und Wassermanagement / Gewinnung und Verteilung bei Wasserknappheit / Schwammstadt</t>
  </si>
  <si>
    <t xml:space="preserve">Schutzkonzepte / naturgefahrenangepasste Siedlungsentwicklung / Präventionsmassnahmen wie Oberflächenabfluss-, Hochwasserschutz- und Revitalisierungsprojekte / Schutz kritischer Infrastruktur
</t>
  </si>
  <si>
    <t xml:space="preserve">Biodiversität / Erhaltung und Wiederherstellung von Feuchtgebieten / Stärkung der ökologischen Infrastruktur / klimaangepasste Naturschutzstrategien / Kontrolle invasiver Arten / Aquatische Ökosysteme / Wasserqualität
</t>
  </si>
  <si>
    <t xml:space="preserve">Klimaspezifische Auswirkungen auf die Gesundheit / Bekämpfung von neuen Krankheiten / Begrünungen / Beschattungen / Sicherstellung einer guten Durchlüftung / Vernetzung von Grün- und Freiräumen / Hitzeschutz bei Um- und Neubauten
</t>
  </si>
  <si>
    <t>Industrie</t>
  </si>
  <si>
    <r>
      <t xml:space="preserve"> ·</t>
    </r>
    <r>
      <rPr>
        <sz val="8"/>
        <color theme="1"/>
        <rFont val="Times New Roman"/>
        <family val="1"/>
      </rPr>
      <t> </t>
    </r>
  </si>
  <si>
    <t>erfolgt bevorzugt im Rahmen einer Diskussion, unter Teilnahme der Projektbeteiligten und eventuell weiteren Fachpersonen.</t>
  </si>
  <si>
    <t>dauert 2 bis 4 Stunden (Diskussion).</t>
  </si>
  <si>
    <t xml:space="preserve">Klimaschutz
</t>
  </si>
  <si>
    <t xml:space="preserve">Klimaanpassung
</t>
  </si>
  <si>
    <t>Sorgsamer Umgang mit Ressourcen / Ressourceneffizienz / Kreislaufwirtschaft / gestärktes Recycling / Baustoffkreislauf / (Ressourcen-)Effiziente Prozesse und Infrastruktur / Nutzung von erneuerbaren Ressourcen / Energieeffizienz und erneuerbare Energiequellen in der Industrie</t>
  </si>
  <si>
    <t>Klima-Check</t>
  </si>
  <si>
    <t>Abschluss und Formulieren der Botschaft</t>
  </si>
  <si>
    <t>Die Beurteilung bedient eine Skala von -2 bis +2:</t>
  </si>
  <si>
    <t>Schliesslich gilt es, das Fazit pro Dimension auszufüllen. Das Fazit erklärt in einer Kurzform das Gesamtbild pro Dimension. Für die Beschreibung können die drei wichtigsten Aussagen (z.B. relevantesten Teilfragen) der Dimension beigezogen werden. Die Fazit-Texte können für die Botschaft verwendet werden.</t>
  </si>
  <si>
    <t>Die Checkliste Nachhaltigkeit kann als PDF oder auf Papier gedruckt werden. Hierzu die Tabellenblätter "Angaben und Kontakte" bis und mit "4 - Auswertung" anwählen (Shift-Taste gedrückt halten) und dann das Dokument drucken.</t>
  </si>
  <si>
    <t>Für das Einfügen in die Botschaft werden die Grafiken aus den Dimensionen (und ggf. aus dem Klima-Check) kopiert und in die Botschafts-Vorlage eingefügt. Die Fazit-Texte pro Dimension können als Grundlage für den Botschaftstext genutzt werden.</t>
  </si>
  <si>
    <t>Beurteilende Person(en)</t>
  </si>
  <si>
    <t xml:space="preserve">Technische Kohlenstoffspeicher / Negativemissionstechnologien / Innovationen im Klimaschutz fördern / Zusammenarbeit mit Forschung 
</t>
  </si>
  <si>
    <t xml:space="preserve">Ist das öffentliche und politische Interesse am Vorhaben besonders ausgeprägt und wenn ja, wie äussert sich dieses?
</t>
  </si>
  <si>
    <t>➞Klicken Sie HIER um zu dem vorherigen Blatt zurückzukehren und füllen Sie die Gesamtbewertung zum Thema Klimaschutz und Klimanpassung aus</t>
  </si>
  <si>
    <t>➞ Klicken Sie HIER um zum Blatt "2c - Umwelt" zurückzukehren und beantworten Sie die Frage KI-2 zum Thema Klimaanpassung.</t>
  </si>
  <si>
    <r>
      <rPr>
        <b/>
        <sz val="8"/>
        <rFont val="Arial"/>
        <family val="2"/>
      </rPr>
      <t>Einleitung</t>
    </r>
    <r>
      <rPr>
        <sz val="8"/>
        <rFont val="Arial"/>
        <family val="2"/>
      </rPr>
      <t xml:space="preserve">
Nach dem Ausfüllen des Klima-Checks, soll nachfolgend eine übergeordnete Bewertung für die Dimension Umwelt abgegeben werden. Das Fazit aus dem Klima-Check wird im Bemerkungsfeld übernommen. Wenn sie dem Fazit aus dem Klima-Check etwas hinzufügen wollen, nutzen sie das Feld darunter.</t>
    </r>
  </si>
  <si>
    <r>
      <rPr>
        <b/>
        <sz val="8"/>
        <rFont val="Arial"/>
        <family val="2"/>
      </rPr>
      <t>Einleitung</t>
    </r>
    <r>
      <rPr>
        <sz val="8"/>
        <rFont val="Arial"/>
        <family val="2"/>
      </rPr>
      <t xml:space="preserve">
Beurteilen Sie die Klimarelevanz mit den folgenden zwei Fragen. 
Wird eine Frage mit "Ja" beantwortet, folgen sie dem erscheinenden Link und füllen Sie den entsprechenden Klima-Check (Blätter 3a / 3b) aus. Danach gehen Sie zur nächsten Frage im Blatt 2c.</t>
    </r>
  </si>
  <si>
    <t>U11</t>
  </si>
  <si>
    <t>U12</t>
  </si>
  <si>
    <t xml:space="preserve">wird idealerweise von der Fachstelle Nachhaltigkeit begleitet. Die Fachstelle übernimmt die schriftliche Vor- und Nachbereitung der Beurteilung und moderiert die Anwendung. Für die kantonale Verwaltung ist diese Begleitung kostenlos. </t>
  </si>
  <si>
    <t>Checkliste Nachhaltigkeit Version</t>
  </si>
  <si>
    <t>Handelt es sich bei dem Vorhaben um ein Baukreditvorhaben für kantonale Immobilien? Falls ja, empfehlen wir die Anwendung der Richtlinie Nachhaltiges Bauen und Bewirtschaften der Abteilung Immobilien Aargau anstelle der Beurteilung über die Checkliste.</t>
  </si>
  <si>
    <t xml:space="preserve">Falls es sich bei dem Vorhaben um kein Baukreditvorhaben handelt, empfehlen wir die Beurteilung über die Checkliste Nachhaltigkeit. Bitte beantworten Sie die folgenden Fragen. Setzen Sie ein Häkchen bei den Aussagen, die auf Ihr Vorhaben zutreffen. </t>
  </si>
  <si>
    <t xml:space="preserve">Beschreibung des Beurteilungszustands (erfolgreiche Umsetzung des Vorhabens) und des Referenzzustands ohne Umsetzung des Vorhabens 
</t>
  </si>
  <si>
    <t xml:space="preserve">Fassen Sie in dem vorgegebenen Antwortfeld die drei wichtigsten Aussagen als Fazit zusammen: </t>
  </si>
  <si>
    <t xml:space="preserve">Gesellschaftliche Integration aller Menschen unterschiedlicher Herkunft, ethnischer Zugehörigkeit, unterschiedlichen Geschlechts, Alters, und sozialer Stellung / Bekämpfung rassistischer Diskriminierung
</t>
  </si>
  <si>
    <t xml:space="preserve">Altlastensanierung / Vermeidung von Emissionen und Schadstoffeintrag in den Boden / Erhaltung der Bodenfunktionen / Bremsung der Versauerung und Überdüngung / Vermeidung von Verdichtung / angepasste Bodennutzung und Bewirtschaftung / Altlastensanierung 
</t>
  </si>
  <si>
    <t>Energie / Verkehr / Industrie / Landwirtschaft und Wald / Beschaffung / Innovationsförderung</t>
  </si>
  <si>
    <t>Wie beeinflusst das Vorhaben die THG-Emissionen in der Landwirtschaft und/oder den Erhalt von natürlichen Kohlenstoffspeichern (landwirtschaftliche Böden und Waldflächen)?</t>
  </si>
  <si>
    <t xml:space="preserve">Sparsamer und effizienter Umgang mit Energie / Einsatz erneuerbarer Energien in Privathaushalten (Strom &amp; Wärme) / Energieproduktion aus erneuerbaren Quellen (zentral und dezentral) / Umweltverträgliche Energieversorgung
</t>
  </si>
  <si>
    <t xml:space="preserve">Neue Bewässerungs- und Anbaumethoden / hitze- und trockenheitsresistentere Kulturen / Tierrassen und Baumarten / Minimierung von Schäden durch Neobiota und landwirtschaftliche Schadorganismen / Erhöhung der Resilienz des Waldes / Feucht- und Nasswälder
</t>
  </si>
  <si>
    <t xml:space="preserve">Ist das Vorhaben mit übergeordneten und gleichrangigen Planungen inhaltlich abgestimmt und / oder fügt es sich in übergeordnete Strategien und bestehende Planungen ein?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</si>
</sst>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0"/>
      <color theme="1"/>
      <name val="Arial"/>
      <family val="2"/>
    </font>
    <font>
      <b/>
      <sz val="8"/>
      <color theme="1"/>
      <name val="Arial"/>
      <family val="2"/>
    </font>
    <font>
      <sz val="8"/>
      <name val="Arial"/>
      <family val="2"/>
    </font>
    <font>
      <sz val="8"/>
      <color theme="1"/>
      <name val="Arial"/>
      <family val="2"/>
    </font>
    <font>
      <sz val="8"/>
      <color theme="0" tint="-0.14999847407452621"/>
      <name val="Arial"/>
      <family val="2"/>
    </font>
    <font>
      <b/>
      <sz val="14"/>
      <color theme="1"/>
      <name val="Arial"/>
      <family val="2"/>
    </font>
    <font>
      <b/>
      <sz val="11"/>
      <color theme="1"/>
      <name val="Arial"/>
      <family val="2"/>
    </font>
    <font>
      <sz val="8"/>
      <color theme="2" tint="-9.9978637043366805E-2"/>
      <name val="Arial"/>
      <family val="2"/>
    </font>
    <font>
      <b/>
      <sz val="16"/>
      <color theme="1"/>
      <name val="Arial"/>
      <family val="2"/>
    </font>
    <font>
      <sz val="9"/>
      <color theme="1"/>
      <name val="Arial"/>
      <family val="2"/>
    </font>
    <font>
      <b/>
      <sz val="9"/>
      <color theme="1"/>
      <name val="Arial"/>
      <family val="2"/>
    </font>
    <font>
      <sz val="10"/>
      <color theme="0"/>
      <name val="Arial"/>
      <family val="2"/>
    </font>
    <font>
      <b/>
      <sz val="8"/>
      <name val="Arial"/>
      <family val="2"/>
    </font>
    <font>
      <sz val="20"/>
      <color theme="1"/>
      <name val="Arial"/>
      <family val="2"/>
    </font>
    <font>
      <u/>
      <sz val="11"/>
      <color theme="10"/>
      <name val="Calibri"/>
      <family val="2"/>
      <scheme val="minor"/>
    </font>
    <font>
      <sz val="9"/>
      <color theme="2" tint="-9.9978637043366805E-2"/>
      <name val="Arial"/>
      <family val="2"/>
    </font>
    <font>
      <u/>
      <sz val="8"/>
      <color theme="10"/>
      <name val="Calibri"/>
      <family val="2"/>
      <scheme val="minor"/>
    </font>
    <font>
      <b/>
      <sz val="12"/>
      <color theme="1"/>
      <name val="Arial"/>
      <family val="2"/>
    </font>
    <font>
      <sz val="11"/>
      <color theme="1"/>
      <name val="Arial"/>
      <family val="2"/>
    </font>
    <font>
      <u/>
      <sz val="8"/>
      <color theme="10"/>
      <name val="Arial"/>
      <family val="2"/>
    </font>
    <font>
      <sz val="8"/>
      <color rgb="FFFF0000"/>
      <name val="Arial"/>
      <family val="2"/>
    </font>
    <font>
      <sz val="8"/>
      <color rgb="FF00B0F0"/>
      <name val="Arial"/>
      <family val="2"/>
    </font>
    <font>
      <sz val="4"/>
      <name val="Arial"/>
      <family val="2"/>
    </font>
    <font>
      <b/>
      <sz val="10"/>
      <color theme="1"/>
      <name val="Arial"/>
      <family val="2"/>
    </font>
    <font>
      <sz val="12"/>
      <color theme="1"/>
      <name val="Arial"/>
      <family val="2"/>
    </font>
    <font>
      <sz val="8"/>
      <color theme="1"/>
      <name val="Symbol"/>
      <family val="1"/>
      <charset val="2"/>
    </font>
    <font>
      <sz val="8"/>
      <color theme="1"/>
      <name val="Times New Roman"/>
      <family val="1"/>
    </font>
    <font>
      <b/>
      <i/>
      <sz val="8"/>
      <color theme="1"/>
      <name val="Arial"/>
      <family val="2"/>
    </font>
    <font>
      <i/>
      <sz val="8"/>
      <color theme="1"/>
      <name val="Arial"/>
      <family val="2"/>
    </font>
    <font>
      <sz val="8"/>
      <color theme="1"/>
      <name val="Calibri"/>
      <family val="2"/>
      <scheme val="minor"/>
    </font>
    <font>
      <sz val="8"/>
      <color theme="0"/>
      <name val="Arial"/>
      <family val="2"/>
    </font>
    <font>
      <sz val="8"/>
      <color theme="0" tint="-4.9989318521683403E-2"/>
      <name val="Arial"/>
      <family val="2"/>
    </font>
    <font>
      <sz val="11"/>
      <color theme="0"/>
      <name val="Arial"/>
      <family val="2"/>
    </font>
  </fonts>
  <fills count="11">
    <fill>
      <patternFill patternType="none"/>
    </fill>
    <fill>
      <patternFill patternType="gray125"/>
    </fill>
    <fill>
      <patternFill patternType="solid">
        <fgColor theme="0"/>
        <bgColor indexed="64"/>
      </patternFill>
    </fill>
    <fill>
      <patternFill patternType="solid">
        <fgColor rgb="FF0CA789"/>
        <bgColor indexed="64"/>
      </patternFill>
    </fill>
    <fill>
      <patternFill patternType="solid">
        <fgColor rgb="FF228B5B"/>
        <bgColor indexed="64"/>
      </patternFill>
    </fill>
    <fill>
      <patternFill patternType="solid">
        <fgColor rgb="FF93C572"/>
        <bgColor indexed="64"/>
      </patternFill>
    </fill>
    <fill>
      <patternFill patternType="solid">
        <fgColor rgb="FFCE2029"/>
        <bgColor indexed="64"/>
      </patternFill>
    </fill>
    <fill>
      <patternFill patternType="solid">
        <fgColor rgb="FFFF6F61"/>
        <bgColor indexed="64"/>
      </patternFill>
    </fill>
    <fill>
      <patternFill patternType="lightUp">
        <bgColor theme="0" tint="-4.9989318521683403E-2"/>
      </patternFill>
    </fill>
    <fill>
      <patternFill patternType="solid">
        <fgColor theme="2"/>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theme="2" tint="-9.9978637043366805E-2"/>
      </bottom>
      <diagonal/>
    </border>
    <border>
      <left style="thin">
        <color theme="1"/>
      </left>
      <right style="thin">
        <color theme="1"/>
      </right>
      <top style="thin">
        <color theme="1"/>
      </top>
      <bottom style="thin">
        <color theme="1"/>
      </bottom>
      <diagonal/>
    </border>
    <border>
      <left/>
      <right/>
      <top style="thin">
        <color theme="2" tint="-9.9978637043366805E-2"/>
      </top>
      <bottom/>
      <diagonal/>
    </border>
    <border>
      <left/>
      <right/>
      <top style="thin">
        <color theme="2" tint="-9.9978637043366805E-2"/>
      </top>
      <bottom style="thin">
        <color theme="1"/>
      </bottom>
      <diagonal/>
    </border>
    <border>
      <left style="thin">
        <color theme="1"/>
      </left>
      <right style="thin">
        <color theme="2" tint="-9.9978637043366805E-2"/>
      </right>
      <top style="thin">
        <color theme="1"/>
      </top>
      <bottom style="thin">
        <color theme="1"/>
      </bottom>
      <diagonal/>
    </border>
    <border>
      <left style="thin">
        <color theme="2" tint="-9.9978637043366805E-2"/>
      </left>
      <right style="thin">
        <color theme="2" tint="-9.9978637043366805E-2"/>
      </right>
      <top style="thin">
        <color theme="1"/>
      </top>
      <bottom style="thin">
        <color theme="1"/>
      </bottom>
      <diagonal/>
    </border>
    <border>
      <left style="thin">
        <color theme="2" tint="-9.9978637043366805E-2"/>
      </left>
      <right style="thin">
        <color theme="1"/>
      </right>
      <top style="thin">
        <color theme="1"/>
      </top>
      <bottom style="thin">
        <color theme="1"/>
      </bottom>
      <diagonal/>
    </border>
    <border>
      <left style="thin">
        <color theme="2"/>
      </left>
      <right style="thin">
        <color theme="2"/>
      </right>
      <top style="thin">
        <color theme="2"/>
      </top>
      <bottom style="thin">
        <color theme="2"/>
      </bottom>
      <diagonal/>
    </border>
    <border>
      <left/>
      <right/>
      <top/>
      <bottom style="thin">
        <color theme="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indexed="64"/>
      </bottom>
      <diagonal/>
    </border>
    <border>
      <left/>
      <right/>
      <top/>
      <bottom style="thin">
        <color theme="2" tint="-0.249977111117893"/>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theme="1"/>
      </left>
      <right style="thin">
        <color theme="1"/>
      </right>
      <top style="thin">
        <color theme="1"/>
      </top>
      <bottom style="hair">
        <color indexed="64"/>
      </bottom>
      <diagonal/>
    </border>
  </borders>
  <cellStyleXfs count="2">
    <xf numFmtId="0" fontId="0" fillId="0" borderId="0"/>
    <xf numFmtId="0" fontId="15" fillId="0" borderId="0" applyNumberFormat="0" applyFill="0" applyBorder="0" applyAlignment="0" applyProtection="0"/>
  </cellStyleXfs>
  <cellXfs count="230">
    <xf numFmtId="0" fontId="0" fillId="0" borderId="0" xfId="0"/>
    <xf numFmtId="0" fontId="4" fillId="2" borderId="0" xfId="0" applyFont="1" applyFill="1" applyAlignment="1">
      <alignment wrapText="1"/>
    </xf>
    <xf numFmtId="0" fontId="4" fillId="2" borderId="0" xfId="0" applyFont="1" applyFill="1" applyAlignment="1">
      <alignment horizontal="center" wrapText="1"/>
    </xf>
    <xf numFmtId="0" fontId="6" fillId="2" borderId="0" xfId="0" applyFont="1" applyFill="1" applyAlignment="1">
      <alignment vertical="center" wrapText="1"/>
    </xf>
    <xf numFmtId="0" fontId="4" fillId="2" borderId="0" xfId="0" applyFont="1" applyFill="1" applyAlignment="1">
      <alignment vertical="top" wrapText="1"/>
    </xf>
    <xf numFmtId="0" fontId="4" fillId="2" borderId="0" xfId="0" applyFont="1" applyFill="1" applyAlignment="1">
      <alignment horizontal="left" vertical="top" wrapText="1"/>
    </xf>
    <xf numFmtId="0" fontId="5" fillId="2" borderId="0" xfId="0" applyFont="1" applyFill="1" applyAlignment="1">
      <alignment wrapText="1"/>
    </xf>
    <xf numFmtId="0" fontId="5" fillId="2" borderId="0" xfId="0" applyFont="1" applyFill="1" applyAlignment="1">
      <alignment vertical="top" wrapText="1"/>
    </xf>
    <xf numFmtId="0" fontId="7" fillId="2" borderId="0" xfId="0" applyFont="1" applyFill="1" applyAlignment="1">
      <alignment horizontal="left" wrapText="1"/>
    </xf>
    <xf numFmtId="0" fontId="6" fillId="2" borderId="0" xfId="0" applyFont="1" applyFill="1" applyAlignment="1">
      <alignment horizontal="left" vertical="top" wrapText="1"/>
    </xf>
    <xf numFmtId="0" fontId="4" fillId="2" borderId="0" xfId="0" applyFont="1" applyFill="1"/>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10" fillId="2" borderId="0" xfId="0" applyFont="1" applyFill="1" applyAlignment="1">
      <alignment horizontal="center" vertical="center" wrapText="1"/>
    </xf>
    <xf numFmtId="0" fontId="8" fillId="2" borderId="0" xfId="0" applyFont="1" applyFill="1" applyAlignment="1">
      <alignment wrapText="1"/>
    </xf>
    <xf numFmtId="0" fontId="5" fillId="2" borderId="0" xfId="0" applyFont="1" applyFill="1" applyAlignment="1">
      <alignment horizontal="left" vertical="top" wrapText="1"/>
    </xf>
    <xf numFmtId="0" fontId="7" fillId="2" borderId="0" xfId="0" applyFont="1" applyFill="1" applyAlignment="1">
      <alignment horizontal="left" vertical="top" wrapText="1"/>
    </xf>
    <xf numFmtId="0" fontId="9" fillId="2" borderId="0" xfId="0" applyFont="1" applyFill="1" applyAlignment="1">
      <alignment horizontal="left" vertical="center"/>
    </xf>
    <xf numFmtId="0" fontId="3" fillId="2" borderId="0" xfId="0" applyFont="1" applyFill="1" applyAlignment="1">
      <alignment vertical="top" wrapText="1"/>
    </xf>
    <xf numFmtId="0" fontId="8" fillId="2" borderId="0" xfId="0" applyFont="1" applyFill="1" applyAlignment="1">
      <alignment horizontal="center" wrapText="1"/>
    </xf>
    <xf numFmtId="0" fontId="2" fillId="2" borderId="0" xfId="0" applyFont="1" applyFill="1" applyAlignment="1">
      <alignment horizontal="left" vertical="center" wrapText="1"/>
    </xf>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2" xfId="0" applyFont="1" applyFill="1" applyBorder="1" applyAlignment="1">
      <alignment horizontal="left"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left" vertical="top" wrapText="1"/>
    </xf>
    <xf numFmtId="0" fontId="4" fillId="2" borderId="2" xfId="0" applyFont="1" applyFill="1" applyBorder="1" applyAlignment="1">
      <alignment vertical="top" wrapText="1"/>
    </xf>
    <xf numFmtId="0" fontId="4" fillId="2" borderId="4" xfId="0" applyFont="1" applyFill="1" applyBorder="1" applyAlignment="1">
      <alignment horizontal="left" vertical="top" wrapText="1"/>
    </xf>
    <xf numFmtId="0" fontId="4" fillId="2" borderId="2" xfId="0" applyFont="1" applyFill="1" applyBorder="1" applyAlignment="1">
      <alignment wrapText="1"/>
    </xf>
    <xf numFmtId="0" fontId="4" fillId="2" borderId="2" xfId="0" applyFont="1" applyFill="1" applyBorder="1" applyAlignment="1">
      <alignment horizontal="center" wrapText="1"/>
    </xf>
    <xf numFmtId="0" fontId="2" fillId="2" borderId="2" xfId="0" applyFont="1" applyFill="1" applyBorder="1" applyAlignment="1">
      <alignment horizontal="left" vertical="top" wrapText="1"/>
    </xf>
    <xf numFmtId="0" fontId="9" fillId="2" borderId="0" xfId="0" applyFont="1" applyFill="1" applyAlignment="1">
      <alignment vertical="top" wrapText="1"/>
    </xf>
    <xf numFmtId="0" fontId="12" fillId="0" borderId="0" xfId="0" applyFont="1" applyAlignment="1">
      <alignment vertical="top" wrapText="1"/>
    </xf>
    <xf numFmtId="0" fontId="2" fillId="2" borderId="0" xfId="0" applyFont="1" applyFill="1" applyAlignment="1">
      <alignment vertical="top" wrapText="1"/>
    </xf>
    <xf numFmtId="0" fontId="2" fillId="2" borderId="2" xfId="0" applyFont="1" applyFill="1" applyBorder="1" applyAlignment="1">
      <alignment vertical="top" wrapText="1"/>
    </xf>
    <xf numFmtId="0" fontId="13" fillId="2" borderId="0" xfId="0" applyFont="1" applyFill="1" applyAlignment="1">
      <alignment vertical="top" wrapText="1"/>
    </xf>
    <xf numFmtId="0" fontId="3" fillId="2" borderId="2" xfId="0" applyFont="1" applyFill="1" applyBorder="1" applyAlignment="1">
      <alignment vertical="top" wrapText="1"/>
    </xf>
    <xf numFmtId="0" fontId="4" fillId="2" borderId="4" xfId="0" applyFont="1" applyFill="1" applyBorder="1" applyAlignment="1">
      <alignment vertical="top" wrapText="1"/>
    </xf>
    <xf numFmtId="0" fontId="7" fillId="2" borderId="0" xfId="0" applyFont="1" applyFill="1" applyAlignment="1">
      <alignment vertical="top" wrapText="1"/>
    </xf>
    <xf numFmtId="0" fontId="4" fillId="2" borderId="0" xfId="0" applyFont="1" applyFill="1" applyAlignment="1">
      <alignment horizontal="left" vertical="top"/>
    </xf>
    <xf numFmtId="0" fontId="4" fillId="2" borderId="2" xfId="0" applyFont="1" applyFill="1" applyBorder="1" applyAlignment="1">
      <alignment horizontal="left" vertical="top"/>
    </xf>
    <xf numFmtId="0" fontId="2" fillId="2" borderId="0" xfId="0" applyFont="1" applyFill="1" applyAlignment="1">
      <alignment horizontal="left" vertical="top"/>
    </xf>
    <xf numFmtId="0" fontId="2" fillId="2" borderId="2" xfId="0" applyFont="1" applyFill="1" applyBorder="1" applyAlignment="1">
      <alignment horizontal="left" vertical="top"/>
    </xf>
    <xf numFmtId="0" fontId="4" fillId="2" borderId="5" xfId="0" applyFont="1" applyFill="1" applyBorder="1" applyAlignment="1">
      <alignment horizontal="left" vertical="top"/>
    </xf>
    <xf numFmtId="0" fontId="8" fillId="2" borderId="0" xfId="0" applyFont="1" applyFill="1" applyAlignment="1">
      <alignment horizontal="left" vertical="top"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9" fillId="2" borderId="0" xfId="0" applyFont="1" applyFill="1" applyAlignment="1">
      <alignment horizontal="left" vertical="top" wrapText="1"/>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11" fillId="2" borderId="0" xfId="0" applyFont="1" applyFill="1" applyAlignment="1">
      <alignment horizontal="left" vertical="center" wrapText="1"/>
    </xf>
    <xf numFmtId="0" fontId="1" fillId="2" borderId="0" xfId="0" applyFont="1" applyFill="1" applyAlignment="1">
      <alignment horizontal="center" vertical="center" wrapText="1"/>
    </xf>
    <xf numFmtId="0" fontId="11" fillId="2" borderId="0" xfId="0" applyFont="1" applyFill="1" applyAlignment="1">
      <alignment vertical="top" wrapText="1"/>
    </xf>
    <xf numFmtId="0" fontId="11" fillId="2" borderId="0" xfId="0" applyFont="1" applyFill="1" applyAlignment="1">
      <alignment horizontal="left" vertical="top" wrapText="1"/>
    </xf>
    <xf numFmtId="0" fontId="11" fillId="2" borderId="2" xfId="0" applyFont="1" applyFill="1" applyBorder="1" applyAlignment="1">
      <alignment vertical="top" wrapText="1"/>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top" wrapText="1"/>
    </xf>
    <xf numFmtId="0" fontId="1" fillId="2" borderId="2" xfId="0" applyFont="1" applyFill="1" applyBorder="1" applyAlignment="1">
      <alignment horizontal="center" vertical="center" wrapText="1"/>
    </xf>
    <xf numFmtId="0" fontId="13" fillId="2" borderId="0" xfId="0" applyFont="1" applyFill="1" applyAlignment="1">
      <alignment horizontal="left" vertical="top" wrapText="1"/>
    </xf>
    <xf numFmtId="0" fontId="4" fillId="5" borderId="0" xfId="0" applyFont="1" applyFill="1" applyAlignment="1">
      <alignment horizontal="center" vertical="center" wrapText="1"/>
    </xf>
    <xf numFmtId="0" fontId="4" fillId="7" borderId="0" xfId="0" applyFont="1" applyFill="1" applyAlignment="1">
      <alignment horizontal="center" vertical="center" wrapText="1"/>
    </xf>
    <xf numFmtId="0" fontId="4" fillId="6" borderId="0" xfId="0" applyFont="1" applyFill="1" applyAlignment="1">
      <alignment horizontal="center" vertical="center" wrapText="1"/>
    </xf>
    <xf numFmtId="0" fontId="4" fillId="4" borderId="0" xfId="0" applyFont="1" applyFill="1" applyAlignment="1">
      <alignment horizontal="center" vertical="center" wrapText="1"/>
    </xf>
    <xf numFmtId="0" fontId="16" fillId="2" borderId="0" xfId="0" applyFont="1" applyFill="1" applyAlignment="1">
      <alignment horizontal="left" vertical="top" wrapText="1"/>
    </xf>
    <xf numFmtId="0" fontId="4" fillId="2" borderId="10" xfId="0" applyFont="1" applyFill="1" applyBorder="1" applyAlignment="1">
      <alignment vertical="top" wrapText="1"/>
    </xf>
    <xf numFmtId="0" fontId="14" fillId="0" borderId="0" xfId="0" applyFont="1" applyAlignment="1">
      <alignment vertical="center" wrapText="1"/>
    </xf>
    <xf numFmtId="0" fontId="2" fillId="2" borderId="0" xfId="0" applyFont="1" applyFill="1"/>
    <xf numFmtId="0" fontId="2" fillId="2" borderId="0" xfId="0" applyFont="1" applyFill="1" applyAlignment="1">
      <alignment horizontal="left"/>
    </xf>
    <xf numFmtId="0" fontId="4" fillId="2" borderId="0" xfId="0" applyFont="1" applyFill="1" applyAlignment="1">
      <alignment horizontal="left" vertical="center"/>
    </xf>
    <xf numFmtId="0" fontId="4" fillId="2" borderId="10" xfId="0" applyFont="1" applyFill="1" applyBorder="1" applyAlignment="1">
      <alignment horizontal="left" vertical="center" wrapText="1"/>
    </xf>
    <xf numFmtId="0" fontId="19" fillId="2" borderId="0" xfId="0" applyFont="1" applyFill="1"/>
    <xf numFmtId="49" fontId="4" fillId="2" borderId="0" xfId="0" applyNumberFormat="1" applyFont="1" applyFill="1" applyAlignment="1">
      <alignment horizontal="left" vertical="center"/>
    </xf>
    <xf numFmtId="0" fontId="4" fillId="8" borderId="0" xfId="0" applyFont="1" applyFill="1" applyAlignment="1">
      <alignment horizontal="center" wrapText="1"/>
    </xf>
    <xf numFmtId="0" fontId="4" fillId="2" borderId="2" xfId="0" applyFont="1" applyFill="1" applyBorder="1"/>
    <xf numFmtId="0" fontId="21" fillId="2" borderId="0" xfId="0" applyFont="1" applyFill="1"/>
    <xf numFmtId="0" fontId="4" fillId="9" borderId="14" xfId="0" applyFont="1" applyFill="1" applyBorder="1"/>
    <xf numFmtId="0" fontId="9" fillId="9" borderId="15" xfId="0" applyFont="1" applyFill="1" applyBorder="1" applyAlignment="1">
      <alignment horizontal="left" vertical="top" wrapText="1"/>
    </xf>
    <xf numFmtId="0" fontId="4" fillId="9" borderId="16" xfId="0" applyFont="1" applyFill="1" applyBorder="1"/>
    <xf numFmtId="0" fontId="4" fillId="9" borderId="17" xfId="0" applyFont="1" applyFill="1" applyBorder="1"/>
    <xf numFmtId="0" fontId="4" fillId="9" borderId="18" xfId="0" applyFont="1" applyFill="1" applyBorder="1"/>
    <xf numFmtId="0" fontId="4" fillId="9" borderId="19" xfId="0" applyFont="1" applyFill="1" applyBorder="1"/>
    <xf numFmtId="0" fontId="4" fillId="9" borderId="13" xfId="0" applyFont="1" applyFill="1" applyBorder="1" applyAlignment="1">
      <alignment horizontal="left" vertical="center" wrapText="1"/>
    </xf>
    <xf numFmtId="0" fontId="4" fillId="9" borderId="20" xfId="0" applyFont="1" applyFill="1" applyBorder="1"/>
    <xf numFmtId="0" fontId="4" fillId="10" borderId="0" xfId="0" applyFont="1" applyFill="1" applyAlignment="1">
      <alignment wrapText="1"/>
    </xf>
    <xf numFmtId="0" fontId="4" fillId="10" borderId="0" xfId="0" applyFont="1" applyFill="1" applyAlignment="1">
      <alignment horizontal="center" wrapText="1"/>
    </xf>
    <xf numFmtId="0" fontId="4" fillId="10" borderId="0" xfId="0" applyFont="1" applyFill="1" applyAlignment="1">
      <alignment horizontal="left" vertical="top" wrapText="1"/>
    </xf>
    <xf numFmtId="0" fontId="18" fillId="10" borderId="0" xfId="0" applyFont="1" applyFill="1" applyAlignment="1">
      <alignment horizontal="left" vertical="top" wrapText="1"/>
    </xf>
    <xf numFmtId="0" fontId="2" fillId="10" borderId="0" xfId="0" applyFont="1" applyFill="1" applyAlignment="1">
      <alignment horizontal="left" vertical="top" wrapText="1"/>
    </xf>
    <xf numFmtId="0" fontId="9" fillId="10" borderId="13" xfId="0" applyFont="1" applyFill="1" applyBorder="1" applyAlignment="1">
      <alignment horizontal="left" vertical="top" wrapText="1"/>
    </xf>
    <xf numFmtId="0" fontId="4" fillId="10" borderId="13" xfId="0" applyFont="1" applyFill="1" applyBorder="1" applyAlignment="1">
      <alignment wrapText="1"/>
    </xf>
    <xf numFmtId="0" fontId="4" fillId="10" borderId="13" xfId="0" applyFont="1" applyFill="1" applyBorder="1" applyAlignment="1">
      <alignment horizontal="center" wrapText="1"/>
    </xf>
    <xf numFmtId="0" fontId="9" fillId="10" borderId="0" xfId="0" applyFont="1" applyFill="1" applyAlignment="1">
      <alignment horizontal="left" vertical="top" wrapText="1"/>
    </xf>
    <xf numFmtId="0" fontId="4" fillId="10" borderId="0" xfId="0" applyFont="1" applyFill="1" applyAlignment="1">
      <alignment vertical="top" wrapText="1"/>
    </xf>
    <xf numFmtId="0" fontId="20" fillId="10" borderId="0" xfId="1" quotePrefix="1" applyFont="1" applyFill="1" applyAlignment="1">
      <alignment vertical="top" wrapText="1"/>
    </xf>
    <xf numFmtId="0" fontId="4" fillId="10" borderId="13" xfId="0" applyFont="1" applyFill="1" applyBorder="1" applyAlignment="1">
      <alignment vertical="top" wrapText="1"/>
    </xf>
    <xf numFmtId="0" fontId="4" fillId="10" borderId="13" xfId="0" applyFont="1" applyFill="1" applyBorder="1" applyAlignment="1">
      <alignment horizontal="center" vertical="center" wrapText="1"/>
    </xf>
    <xf numFmtId="0" fontId="20" fillId="10" borderId="0" xfId="1" quotePrefix="1" applyFont="1" applyFill="1" applyBorder="1" applyAlignment="1">
      <alignment vertical="top" wrapText="1"/>
    </xf>
    <xf numFmtId="0" fontId="2" fillId="10" borderId="13" xfId="0" applyFont="1" applyFill="1" applyBorder="1" applyAlignment="1">
      <alignment horizontal="left" vertical="top" wrapText="1"/>
    </xf>
    <xf numFmtId="0" fontId="8" fillId="10" borderId="0" xfId="0" applyFont="1" applyFill="1" applyAlignment="1">
      <alignment wrapText="1"/>
    </xf>
    <xf numFmtId="0" fontId="4" fillId="10" borderId="13" xfId="0" applyFont="1" applyFill="1" applyBorder="1" applyAlignment="1">
      <alignment horizontal="left" vertical="top" wrapText="1"/>
    </xf>
    <xf numFmtId="164" fontId="1" fillId="10" borderId="13" xfId="0" applyNumberFormat="1" applyFont="1" applyFill="1" applyBorder="1" applyAlignment="1">
      <alignment horizontal="center" vertical="center" wrapText="1"/>
    </xf>
    <xf numFmtId="0" fontId="1" fillId="10" borderId="13" xfId="0" applyFont="1" applyFill="1" applyBorder="1" applyAlignment="1">
      <alignment horizontal="center" vertical="center" wrapText="1"/>
    </xf>
    <xf numFmtId="0" fontId="4" fillId="10" borderId="0" xfId="0" applyFont="1" applyFill="1" applyAlignment="1">
      <alignment horizontal="center" vertical="center" wrapText="1"/>
    </xf>
    <xf numFmtId="0" fontId="1" fillId="10" borderId="0" xfId="0" applyFont="1" applyFill="1" applyAlignment="1">
      <alignment horizontal="center" vertical="center" wrapText="1"/>
    </xf>
    <xf numFmtId="0" fontId="3" fillId="10" borderId="0" xfId="0" applyFont="1" applyFill="1" applyAlignment="1">
      <alignment horizontal="left" vertical="top" wrapText="1"/>
    </xf>
    <xf numFmtId="0" fontId="5" fillId="10" borderId="0" xfId="0" applyFont="1" applyFill="1" applyAlignment="1">
      <alignment wrapText="1"/>
    </xf>
    <xf numFmtId="0" fontId="2" fillId="10" borderId="0" xfId="0" applyFont="1" applyFill="1" applyAlignment="1">
      <alignment horizontal="left" vertical="center" wrapText="1"/>
    </xf>
    <xf numFmtId="0" fontId="5" fillId="10" borderId="0" xfId="0" applyFont="1" applyFill="1" applyAlignment="1">
      <alignment horizontal="left" vertical="top" wrapText="1"/>
    </xf>
    <xf numFmtId="0" fontId="11" fillId="10" borderId="2" xfId="0" applyFont="1" applyFill="1" applyBorder="1" applyAlignment="1">
      <alignment horizontal="left" vertical="top" wrapText="1"/>
    </xf>
    <xf numFmtId="0" fontId="11" fillId="10" borderId="2" xfId="0" applyFont="1" applyFill="1" applyBorder="1" applyAlignment="1">
      <alignment horizontal="left" vertical="center" wrapText="1"/>
    </xf>
    <xf numFmtId="0" fontId="11" fillId="10" borderId="0" xfId="0" applyFont="1" applyFill="1" applyAlignment="1">
      <alignment horizontal="left" vertical="top" wrapText="1"/>
    </xf>
    <xf numFmtId="0" fontId="11" fillId="10" borderId="0" xfId="0" applyFont="1" applyFill="1" applyAlignment="1">
      <alignment horizontal="left" vertical="center" wrapText="1"/>
    </xf>
    <xf numFmtId="0" fontId="4" fillId="10" borderId="2" xfId="0" applyFont="1" applyFill="1" applyBorder="1" applyAlignment="1">
      <alignment horizontal="left" vertical="top" wrapText="1"/>
    </xf>
    <xf numFmtId="0" fontId="4" fillId="10" borderId="2" xfId="0" applyFont="1" applyFill="1" applyBorder="1" applyAlignment="1">
      <alignment horizontal="center" vertical="center" wrapText="1"/>
    </xf>
    <xf numFmtId="0" fontId="13" fillId="10" borderId="0" xfId="0" applyFont="1" applyFill="1" applyAlignment="1">
      <alignment horizontal="left" vertical="top" wrapText="1"/>
    </xf>
    <xf numFmtId="0" fontId="3" fillId="10" borderId="2" xfId="0" applyFont="1" applyFill="1" applyBorder="1" applyAlignment="1">
      <alignment horizontal="left" vertical="top" wrapText="1"/>
    </xf>
    <xf numFmtId="0" fontId="4" fillId="10" borderId="2" xfId="0" applyFont="1" applyFill="1" applyBorder="1" applyAlignment="1">
      <alignment wrapText="1"/>
    </xf>
    <xf numFmtId="0" fontId="7" fillId="10" borderId="0" xfId="0" applyFont="1" applyFill="1" applyAlignment="1">
      <alignment horizontal="left" wrapText="1"/>
    </xf>
    <xf numFmtId="0" fontId="8" fillId="10" borderId="0" xfId="0" applyFont="1" applyFill="1" applyAlignment="1">
      <alignment horizontal="left" vertical="top" wrapText="1"/>
    </xf>
    <xf numFmtId="0" fontId="4" fillId="10" borderId="0" xfId="0" applyFont="1" applyFill="1"/>
    <xf numFmtId="0" fontId="5" fillId="10" borderId="0" xfId="0" applyFont="1" applyFill="1" applyAlignment="1">
      <alignment vertical="top" wrapText="1"/>
    </xf>
    <xf numFmtId="0" fontId="6" fillId="10" borderId="0" xfId="0" applyFont="1" applyFill="1" applyAlignment="1">
      <alignment horizontal="left" vertical="top" wrapText="1"/>
    </xf>
    <xf numFmtId="0" fontId="6" fillId="10" borderId="0" xfId="0" applyFont="1" applyFill="1" applyAlignment="1">
      <alignment vertical="top" wrapText="1"/>
    </xf>
    <xf numFmtId="0" fontId="14" fillId="10" borderId="0" xfId="0" applyFont="1" applyFill="1" applyAlignment="1">
      <alignment vertical="center" wrapText="1"/>
    </xf>
    <xf numFmtId="0" fontId="4" fillId="10" borderId="0" xfId="0" applyFont="1" applyFill="1" applyAlignment="1">
      <alignment horizontal="center" vertical="top" wrapText="1"/>
    </xf>
    <xf numFmtId="0" fontId="7" fillId="10" borderId="0" xfId="0" applyFont="1" applyFill="1" applyAlignment="1">
      <alignment horizontal="left" vertical="top" wrapText="1"/>
    </xf>
    <xf numFmtId="0" fontId="0" fillId="2" borderId="0" xfId="0" applyFill="1"/>
    <xf numFmtId="0" fontId="25" fillId="2" borderId="0" xfId="0" applyFont="1" applyFill="1" applyAlignment="1">
      <alignment vertical="center"/>
    </xf>
    <xf numFmtId="0" fontId="19" fillId="2" borderId="0" xfId="0" applyFont="1" applyFill="1" applyAlignment="1">
      <alignment wrapText="1"/>
    </xf>
    <xf numFmtId="0" fontId="2" fillId="2" borderId="0" xfId="0" applyFont="1" applyFill="1" applyAlignment="1">
      <alignment wrapText="1"/>
    </xf>
    <xf numFmtId="0" fontId="4" fillId="2" borderId="0" xfId="0" applyFont="1" applyFill="1" applyAlignment="1">
      <alignment vertical="center"/>
    </xf>
    <xf numFmtId="0" fontId="17" fillId="2" borderId="0" xfId="1" applyFont="1" applyFill="1"/>
    <xf numFmtId="0" fontId="30" fillId="2" borderId="0" xfId="0" applyFont="1" applyFill="1" applyAlignment="1">
      <alignment wrapText="1"/>
    </xf>
    <xf numFmtId="0" fontId="26" fillId="2" borderId="0" xfId="0" applyFont="1" applyFill="1" applyAlignment="1">
      <alignment horizontal="left" vertical="top"/>
    </xf>
    <xf numFmtId="0" fontId="4" fillId="2" borderId="1" xfId="0" applyFont="1" applyFill="1" applyBorder="1" applyProtection="1">
      <protection locked="0"/>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wrapText="1"/>
      <protection locked="0"/>
    </xf>
    <xf numFmtId="0" fontId="4" fillId="2"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1" fillId="2" borderId="0" xfId="0" applyFont="1" applyFill="1" applyAlignment="1">
      <alignment horizontal="left" vertical="center" wrapText="1"/>
    </xf>
    <xf numFmtId="0" fontId="31" fillId="2" borderId="0" xfId="0" applyFont="1" applyFill="1"/>
    <xf numFmtId="0" fontId="4" fillId="2" borderId="3" xfId="0" applyFont="1" applyFill="1" applyBorder="1" applyAlignment="1" applyProtection="1">
      <alignment horizontal="left" vertical="top" wrapText="1"/>
      <protection locked="0"/>
    </xf>
    <xf numFmtId="0" fontId="14" fillId="3" borderId="9" xfId="0" applyFont="1" applyFill="1" applyBorder="1" applyAlignment="1" applyProtection="1">
      <alignment horizontal="center" vertical="center" wrapText="1"/>
      <protection locked="0"/>
    </xf>
    <xf numFmtId="0" fontId="4" fillId="2" borderId="3" xfId="0" applyFont="1" applyFill="1" applyBorder="1" applyAlignment="1" applyProtection="1">
      <alignment vertical="top" wrapText="1"/>
      <protection locked="0"/>
    </xf>
    <xf numFmtId="0" fontId="31" fillId="2" borderId="0" xfId="0" applyFont="1" applyFill="1" applyAlignment="1">
      <alignment vertical="top" wrapText="1"/>
    </xf>
    <xf numFmtId="0" fontId="31" fillId="2" borderId="0" xfId="0" applyFont="1" applyFill="1" applyAlignment="1">
      <alignment vertical="center" wrapText="1"/>
    </xf>
    <xf numFmtId="0" fontId="31" fillId="2" borderId="0" xfId="0" applyFont="1" applyFill="1" applyAlignment="1">
      <alignment wrapText="1"/>
    </xf>
    <xf numFmtId="0" fontId="14" fillId="3" borderId="11" xfId="0" applyFont="1" applyFill="1" applyBorder="1" applyAlignment="1" applyProtection="1">
      <alignment horizontal="center" vertical="center" wrapText="1"/>
      <protection locked="0"/>
    </xf>
    <xf numFmtId="0" fontId="4" fillId="10" borderId="3" xfId="0" applyFont="1" applyFill="1" applyBorder="1" applyAlignment="1" applyProtection="1">
      <alignment vertical="top" wrapText="1"/>
      <protection locked="0"/>
    </xf>
    <xf numFmtId="0" fontId="4" fillId="10" borderId="1" xfId="0" applyFont="1" applyFill="1" applyBorder="1" applyAlignment="1" applyProtection="1">
      <alignment horizontal="center" vertical="center" wrapText="1"/>
      <protection locked="0"/>
    </xf>
    <xf numFmtId="0" fontId="14" fillId="10" borderId="9" xfId="0" applyFont="1" applyFill="1" applyBorder="1" applyAlignment="1" applyProtection="1">
      <alignment horizontal="center" vertical="center" wrapText="1"/>
      <protection locked="0"/>
    </xf>
    <xf numFmtId="0" fontId="20" fillId="10" borderId="0" xfId="1" quotePrefix="1" applyFont="1" applyFill="1" applyAlignment="1" applyProtection="1">
      <alignment vertical="top" wrapText="1"/>
      <protection locked="0"/>
    </xf>
    <xf numFmtId="0" fontId="31" fillId="2" borderId="0" xfId="0" applyFont="1" applyFill="1" applyAlignment="1">
      <alignment horizontal="left" vertical="top" wrapText="1"/>
    </xf>
    <xf numFmtId="0" fontId="32" fillId="10" borderId="0" xfId="0" applyFont="1" applyFill="1" applyAlignment="1">
      <alignment horizontal="left" vertical="top" wrapText="1"/>
    </xf>
    <xf numFmtId="0" fontId="4" fillId="2" borderId="0" xfId="0" applyFont="1" applyFill="1" applyAlignment="1" applyProtection="1">
      <alignment wrapText="1"/>
      <protection locked="0"/>
    </xf>
    <xf numFmtId="0" fontId="16" fillId="2" borderId="0" xfId="0" applyFont="1" applyFill="1" applyAlignment="1">
      <alignment vertical="top" wrapText="1"/>
    </xf>
    <xf numFmtId="0" fontId="10" fillId="2" borderId="0" xfId="0" applyFont="1" applyFill="1" applyAlignment="1">
      <alignment horizontal="left" vertical="top" wrapText="1"/>
    </xf>
    <xf numFmtId="0" fontId="9" fillId="10" borderId="0" xfId="0" applyFont="1" applyFill="1" applyAlignment="1">
      <alignment vertical="top" wrapText="1"/>
    </xf>
    <xf numFmtId="0" fontId="4" fillId="2" borderId="0" xfId="0" applyFont="1" applyFill="1" applyAlignment="1" applyProtection="1">
      <alignment vertical="top" wrapText="1"/>
      <protection locked="0"/>
    </xf>
    <xf numFmtId="0" fontId="4" fillId="2" borderId="0" xfId="0" applyFont="1" applyFill="1" applyAlignment="1" applyProtection="1">
      <alignment horizontal="left" vertical="top" wrapText="1"/>
      <protection locked="0"/>
    </xf>
    <xf numFmtId="0" fontId="4" fillId="10" borderId="0" xfId="0" applyFont="1" applyFill="1" applyAlignment="1" applyProtection="1">
      <alignment wrapText="1"/>
      <protection locked="0"/>
    </xf>
    <xf numFmtId="0" fontId="4" fillId="10" borderId="0" xfId="0" applyFont="1" applyFill="1" applyAlignment="1" applyProtection="1">
      <alignment horizontal="left" vertical="top" wrapText="1"/>
      <protection locked="0"/>
    </xf>
    <xf numFmtId="0" fontId="19" fillId="10" borderId="0" xfId="0" applyFont="1" applyFill="1"/>
    <xf numFmtId="0" fontId="19" fillId="10" borderId="0" xfId="0" applyFont="1" applyFill="1" applyAlignment="1">
      <alignment wrapText="1"/>
    </xf>
    <xf numFmtId="0" fontId="4" fillId="2" borderId="1" xfId="0" applyFont="1" applyFill="1" applyBorder="1" applyAlignment="1" applyProtection="1">
      <alignment horizontal="left" vertical="top"/>
      <protection locked="0"/>
    </xf>
    <xf numFmtId="0" fontId="4" fillId="2" borderId="1" xfId="0" applyFont="1" applyFill="1" applyBorder="1" applyAlignment="1" applyProtection="1">
      <alignment vertical="top"/>
      <protection locked="0"/>
    </xf>
    <xf numFmtId="0" fontId="19" fillId="2" borderId="0" xfId="0" applyFont="1" applyFill="1" applyProtection="1">
      <protection locked="0"/>
    </xf>
    <xf numFmtId="0" fontId="4" fillId="10" borderId="22" xfId="0" applyFont="1" applyFill="1" applyBorder="1" applyAlignment="1" applyProtection="1">
      <alignment vertical="top" wrapText="1"/>
      <protection locked="0"/>
    </xf>
    <xf numFmtId="0" fontId="4" fillId="10" borderId="23" xfId="0" applyFont="1" applyFill="1" applyBorder="1" applyAlignment="1">
      <alignment vertical="top" wrapText="1"/>
    </xf>
    <xf numFmtId="0" fontId="4" fillId="10" borderId="24" xfId="0" applyFont="1" applyFill="1" applyBorder="1" applyAlignment="1">
      <alignment vertical="top" wrapText="1"/>
    </xf>
    <xf numFmtId="0" fontId="33" fillId="2" borderId="0" xfId="0" applyFont="1" applyFill="1"/>
    <xf numFmtId="0" fontId="20" fillId="10" borderId="0" xfId="1" applyFont="1" applyFill="1" applyAlignment="1" applyProtection="1">
      <alignment vertical="top" wrapText="1"/>
      <protection locked="0"/>
    </xf>
    <xf numFmtId="0" fontId="20" fillId="10" borderId="0" xfId="1" applyFont="1" applyFill="1" applyAlignment="1" applyProtection="1">
      <alignment vertical="top" wrapText="1"/>
    </xf>
    <xf numFmtId="0" fontId="0" fillId="10" borderId="0" xfId="0" applyFill="1" applyAlignment="1">
      <alignment wrapText="1"/>
    </xf>
    <xf numFmtId="0" fontId="0" fillId="10" borderId="0" xfId="0" quotePrefix="1" applyFill="1" applyAlignment="1">
      <alignment wrapText="1"/>
    </xf>
    <xf numFmtId="0" fontId="15" fillId="10" borderId="0" xfId="1" applyFill="1" applyAlignment="1" applyProtection="1">
      <alignment wrapText="1"/>
      <protection locked="0"/>
    </xf>
    <xf numFmtId="0" fontId="15" fillId="10" borderId="0" xfId="1" quotePrefix="1" applyFill="1" applyAlignment="1" applyProtection="1">
      <alignment wrapText="1"/>
      <protection locked="0"/>
    </xf>
    <xf numFmtId="0" fontId="4" fillId="2" borderId="0" xfId="0" applyFont="1" applyFill="1" applyAlignment="1">
      <alignment vertical="center" wrapText="1"/>
    </xf>
    <xf numFmtId="0" fontId="4" fillId="2" borderId="0" xfId="0" applyFont="1" applyFill="1" applyAlignment="1">
      <alignment vertical="top" wrapText="1"/>
    </xf>
    <xf numFmtId="0" fontId="28" fillId="2" borderId="0" xfId="0" applyFont="1" applyFill="1" applyAlignment="1">
      <alignment vertical="center" wrapText="1"/>
    </xf>
    <xf numFmtId="0" fontId="20" fillId="2" borderId="0" xfId="1" applyFont="1" applyFill="1" applyAlignment="1" applyProtection="1">
      <alignment vertical="center" wrapText="1"/>
      <protection locked="0"/>
    </xf>
    <xf numFmtId="0" fontId="2" fillId="2" borderId="0" xfId="0" applyFont="1" applyFill="1" applyAlignment="1">
      <alignment vertical="center" wrapText="1"/>
    </xf>
    <xf numFmtId="0" fontId="2" fillId="2" borderId="0" xfId="0" applyFont="1" applyFill="1" applyAlignment="1">
      <alignment horizontal="left" vertical="top" wrapText="1"/>
    </xf>
    <xf numFmtId="0" fontId="4" fillId="2" borderId="0" xfId="0" applyFont="1" applyFill="1" applyAlignment="1">
      <alignment horizontal="left" vertical="top" wrapText="1"/>
    </xf>
    <xf numFmtId="0" fontId="20" fillId="2" borderId="0" xfId="1" applyFont="1" applyFill="1" applyProtection="1">
      <protection locked="0"/>
    </xf>
    <xf numFmtId="0" fontId="2" fillId="2" borderId="0" xfId="0" applyFont="1" applyFill="1" applyAlignment="1">
      <alignment vertical="center"/>
    </xf>
    <xf numFmtId="0" fontId="4" fillId="2" borderId="0" xfId="0" applyFont="1" applyFill="1" applyAlignment="1">
      <alignment vertical="top"/>
    </xf>
    <xf numFmtId="0" fontId="4" fillId="2" borderId="0" xfId="0" applyFont="1" applyFill="1" applyAlignment="1">
      <alignment horizontal="left" vertical="center" wrapText="1"/>
    </xf>
    <xf numFmtId="0" fontId="9" fillId="2" borderId="0" xfId="0" applyFont="1" applyFill="1" applyAlignment="1">
      <alignment vertical="top" wrapText="1"/>
    </xf>
    <xf numFmtId="0" fontId="9" fillId="2" borderId="0" xfId="0" applyFont="1" applyFill="1"/>
    <xf numFmtId="0" fontId="2" fillId="0" borderId="0" xfId="0" applyFont="1" applyAlignment="1">
      <alignment vertical="center" wrapText="1"/>
    </xf>
    <xf numFmtId="0" fontId="18" fillId="0" borderId="0" xfId="0" applyFont="1" applyAlignment="1">
      <alignment vertical="center"/>
    </xf>
    <xf numFmtId="0" fontId="4" fillId="2" borderId="0" xfId="0" applyFont="1" applyFill="1" applyAlignment="1">
      <alignment wrapText="1"/>
    </xf>
    <xf numFmtId="0" fontId="17" fillId="9" borderId="0" xfId="1" applyFont="1" applyFill="1" applyBorder="1" applyAlignment="1" applyProtection="1">
      <alignment vertical="top" wrapText="1"/>
      <protection locked="0"/>
    </xf>
    <xf numFmtId="0" fontId="9" fillId="2" borderId="0" xfId="0" applyFont="1" applyFill="1" applyAlignment="1">
      <alignment horizontal="left" vertical="top" wrapText="1"/>
    </xf>
    <xf numFmtId="0" fontId="4" fillId="0" borderId="0" xfId="0" applyFont="1" applyAlignment="1">
      <alignment horizontal="left" vertical="top" wrapText="1"/>
    </xf>
    <xf numFmtId="0" fontId="7" fillId="2" borderId="0" xfId="0" applyFont="1" applyFill="1" applyAlignment="1">
      <alignment horizontal="left" vertical="top"/>
    </xf>
    <xf numFmtId="0" fontId="4" fillId="9" borderId="0" xfId="0" applyFont="1" applyFill="1" applyAlignment="1">
      <alignment horizontal="left" vertical="center" wrapText="1"/>
    </xf>
    <xf numFmtId="0" fontId="9" fillId="2" borderId="0" xfId="0" applyFont="1" applyFill="1" applyAlignment="1">
      <alignment horizontal="left" vertical="center"/>
    </xf>
    <xf numFmtId="0" fontId="4" fillId="2" borderId="1" xfId="0" applyFont="1" applyFill="1" applyBorder="1" applyAlignment="1" applyProtection="1">
      <alignment vertical="top" wrapText="1"/>
      <protection locked="0"/>
    </xf>
    <xf numFmtId="0" fontId="7" fillId="2" borderId="0" xfId="0" applyFont="1" applyFill="1" applyAlignment="1">
      <alignment vertical="top" wrapText="1"/>
    </xf>
    <xf numFmtId="0" fontId="4" fillId="2" borderId="12" xfId="0" applyFont="1" applyFill="1" applyBorder="1" applyAlignment="1">
      <alignment vertical="top" wrapText="1"/>
    </xf>
    <xf numFmtId="0" fontId="4" fillId="2" borderId="1" xfId="0"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0" fontId="18" fillId="10" borderId="0" xfId="0" applyFont="1" applyFill="1" applyAlignment="1">
      <alignment horizontal="left" vertical="top" wrapText="1"/>
    </xf>
    <xf numFmtId="0" fontId="7" fillId="2" borderId="0" xfId="0" applyFont="1" applyFill="1" applyAlignment="1">
      <alignment horizontal="left" wrapText="1"/>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10" borderId="0" xfId="0" applyFont="1" applyFill="1" applyAlignment="1">
      <alignment horizontal="left" vertical="top" wrapText="1"/>
    </xf>
    <xf numFmtId="0" fontId="3" fillId="10" borderId="0" xfId="0" applyFont="1" applyFill="1" applyAlignment="1">
      <alignment horizontal="left" vertical="top" wrapText="1"/>
    </xf>
    <xf numFmtId="0" fontId="22" fillId="10" borderId="0" xfId="0" applyFont="1" applyFill="1" applyAlignment="1">
      <alignment horizontal="left" vertical="top" wrapText="1"/>
    </xf>
    <xf numFmtId="0" fontId="4" fillId="2" borderId="10" xfId="0" applyFont="1" applyFill="1" applyBorder="1" applyAlignment="1">
      <alignment horizontal="left" vertical="center" wrapText="1"/>
    </xf>
    <xf numFmtId="0" fontId="14" fillId="10" borderId="21" xfId="0" applyFont="1" applyFill="1" applyBorder="1" applyAlignment="1" applyProtection="1">
      <alignment horizontal="center" vertical="center" wrapText="1"/>
      <protection locked="0"/>
    </xf>
    <xf numFmtId="0" fontId="14" fillId="10" borderId="22" xfId="0" applyFont="1" applyFill="1" applyBorder="1" applyAlignment="1" applyProtection="1">
      <alignment horizontal="center" vertical="center" wrapText="1"/>
      <protection locked="0"/>
    </xf>
    <xf numFmtId="0" fontId="9" fillId="10" borderId="0" xfId="0" applyFont="1" applyFill="1" applyAlignment="1">
      <alignment vertical="top" wrapText="1"/>
    </xf>
    <xf numFmtId="0" fontId="4" fillId="10" borderId="1" xfId="0" applyFont="1" applyFill="1" applyBorder="1" applyAlignment="1" applyProtection="1">
      <alignment horizontal="left" vertical="top" wrapText="1"/>
      <protection locked="0"/>
    </xf>
    <xf numFmtId="0" fontId="7" fillId="10" borderId="0" xfId="0" applyFont="1" applyFill="1" applyAlignment="1">
      <alignment horizontal="left" wrapText="1"/>
    </xf>
    <xf numFmtId="0" fontId="4" fillId="10" borderId="12" xfId="0" applyFont="1" applyFill="1" applyBorder="1" applyAlignment="1">
      <alignment horizontal="left" wrapText="1"/>
    </xf>
    <xf numFmtId="0" fontId="7" fillId="10" borderId="0" xfId="0" applyFont="1" applyFill="1" applyAlignment="1">
      <alignment horizontal="left" vertical="top" wrapText="1"/>
    </xf>
    <xf numFmtId="0" fontId="4" fillId="10" borderId="12" xfId="0" applyFont="1" applyFill="1" applyBorder="1" applyAlignment="1">
      <alignment horizontal="left" vertical="center" wrapText="1"/>
    </xf>
    <xf numFmtId="0" fontId="4" fillId="10" borderId="0" xfId="0" applyFont="1" applyFill="1"/>
    <xf numFmtId="0" fontId="2" fillId="10" borderId="0" xfId="0" applyFont="1" applyFill="1"/>
    <xf numFmtId="0" fontId="24" fillId="2" borderId="0" xfId="0" applyFont="1" applyFill="1"/>
    <xf numFmtId="0" fontId="24" fillId="10" borderId="0" xfId="0" applyFont="1" applyFill="1" applyAlignment="1">
      <alignment wrapText="1"/>
    </xf>
  </cellXfs>
  <cellStyles count="2">
    <cellStyle name="Link" xfId="1" builtinId="8"/>
    <cellStyle name="Standard" xfId="0" builtinId="0"/>
  </cellStyles>
  <dxfs count="285">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ont>
        <b val="0"/>
        <i val="0"/>
        <color theme="1"/>
      </font>
      <fill>
        <patternFill patternType="lightUp">
          <fgColor theme="1"/>
          <bgColor theme="0"/>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patternType="lightUp">
          <fgColor theme="1"/>
          <bgColor theme="0"/>
        </patternFill>
      </fill>
    </dxf>
    <dxf>
      <fill>
        <patternFill patternType="lightUp">
          <fgColor theme="1"/>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228B5B"/>
        </patternFill>
      </fill>
    </dxf>
    <dxf>
      <fill>
        <patternFill>
          <bgColor rgb="FF93C572"/>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FF6F61"/>
        </patternFill>
      </fill>
    </dxf>
    <dxf>
      <fill>
        <patternFill>
          <bgColor rgb="FF93C572"/>
        </patternFill>
      </fill>
    </dxf>
    <dxf>
      <fill>
        <patternFill>
          <bgColor rgb="FF228B5B"/>
        </patternFill>
      </fill>
    </dxf>
    <dxf>
      <fill>
        <patternFill>
          <bgColor rgb="FFCE2029"/>
        </patternFill>
      </fill>
    </dxf>
    <dxf>
      <fill>
        <patternFill>
          <bgColor theme="0"/>
        </patternFill>
      </fill>
    </dxf>
    <dxf>
      <fill>
        <patternFill>
          <bgColor rgb="FFFF6F61"/>
        </patternFill>
      </fill>
    </dxf>
    <dxf>
      <fill>
        <patternFill>
          <bgColor theme="0"/>
        </patternFill>
      </fill>
    </dxf>
    <dxf>
      <fill>
        <patternFill>
          <bgColor rgb="FFCE2029"/>
        </patternFill>
      </fill>
    </dxf>
    <dxf>
      <fill>
        <patternFill>
          <bgColor rgb="FF93C572"/>
        </patternFill>
      </fill>
    </dxf>
    <dxf>
      <fill>
        <patternFill>
          <bgColor rgb="FF228B5B"/>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FF6F61"/>
        </patternFill>
      </fill>
    </dxf>
    <dxf>
      <fill>
        <patternFill>
          <bgColor rgb="FFCE2029"/>
        </patternFill>
      </fill>
    </dxf>
    <dxf>
      <fill>
        <patternFill>
          <bgColor rgb="FF228B5B"/>
        </patternFill>
      </fill>
    </dxf>
    <dxf>
      <fill>
        <patternFill>
          <bgColor theme="0"/>
        </patternFill>
      </fill>
    </dxf>
    <dxf>
      <fill>
        <patternFill>
          <bgColor rgb="FFFF420E"/>
        </patternFill>
      </fill>
    </dxf>
    <dxf>
      <fill>
        <patternFill>
          <bgColor rgb="FF0CA789"/>
        </patternFill>
      </fill>
    </dxf>
    <dxf>
      <fill>
        <patternFill>
          <bgColor rgb="FF5DE1B8"/>
        </patternFill>
      </fill>
    </dxf>
    <dxf>
      <fill>
        <patternFill>
          <bgColor rgb="FFF89784"/>
        </patternFill>
      </fill>
    </dxf>
    <dxf>
      <fill>
        <patternFill>
          <bgColor rgb="FF93C572"/>
        </patternFill>
      </fill>
    </dxf>
    <dxf>
      <fill>
        <patternFill>
          <bgColor theme="0"/>
        </patternFill>
      </fill>
    </dxf>
    <dxf>
      <fill>
        <patternFill>
          <bgColor rgb="FFCE2029"/>
        </patternFill>
      </fill>
    </dxf>
    <dxf>
      <fill>
        <patternFill>
          <bgColor rgb="FFFF6F61"/>
        </patternFill>
      </fill>
    </dxf>
    <dxf>
      <fill>
        <patternFill>
          <bgColor rgb="FF228B5B"/>
        </patternFill>
      </fill>
    </dxf>
    <dxf>
      <fill>
        <patternFill>
          <bgColor rgb="FFCE2029"/>
        </patternFill>
      </fill>
    </dxf>
    <dxf>
      <fill>
        <patternFill>
          <bgColor rgb="FFFF6F61"/>
        </patternFill>
      </fill>
    </dxf>
    <dxf>
      <fill>
        <patternFill>
          <bgColor rgb="FF93C572"/>
        </patternFill>
      </fill>
    </dxf>
    <dxf>
      <fill>
        <patternFill patternType="lightUp">
          <fgColor theme="1"/>
          <bgColor theme="0"/>
        </patternFill>
      </fill>
    </dxf>
    <dxf>
      <fill>
        <patternFill>
          <bgColor rgb="FF228B5B"/>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patternType="lightUp">
          <fgColor theme="1"/>
          <bgColor theme="0"/>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rgb="FF93C572"/>
        </patternFill>
      </fill>
    </dxf>
    <dxf>
      <fill>
        <patternFill>
          <bgColor rgb="FFFF6F61"/>
        </patternFill>
      </fill>
    </dxf>
    <dxf>
      <fill>
        <patternFill>
          <bgColor rgb="FFCE2029"/>
        </patternFill>
      </fill>
    </dxf>
    <dxf>
      <fill>
        <patternFill>
          <bgColor rgb="FF228B5B"/>
        </patternFill>
      </fill>
    </dxf>
    <dxf>
      <fill>
        <patternFill>
          <bgColor theme="0"/>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93C572"/>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228B5B"/>
        </patternFill>
      </fill>
    </dxf>
    <dxf>
      <fill>
        <patternFill>
          <bgColor rgb="FFCE2029"/>
        </patternFill>
      </fill>
    </dxf>
    <dxf>
      <fill>
        <patternFill>
          <bgColor theme="0"/>
        </patternFill>
      </fill>
    </dxf>
    <dxf>
      <fill>
        <patternFill>
          <bgColor rgb="FF93C572"/>
        </patternFill>
      </fill>
    </dxf>
    <dxf>
      <fill>
        <patternFill>
          <bgColor rgb="FFFF6F61"/>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228B5B"/>
        </patternFill>
      </fill>
    </dxf>
    <dxf>
      <fill>
        <patternFill>
          <bgColor rgb="FFFF6F61"/>
        </patternFill>
      </fill>
    </dxf>
    <dxf>
      <fill>
        <patternFill>
          <bgColor theme="0"/>
        </patternFill>
      </fill>
    </dxf>
    <dxf>
      <fill>
        <patternFill>
          <bgColor rgb="FFCE2029"/>
        </patternFill>
      </fill>
    </dxf>
    <dxf>
      <fill>
        <patternFill>
          <bgColor rgb="FF93C572"/>
        </patternFill>
      </fill>
    </dxf>
    <dxf>
      <font>
        <b val="0"/>
        <i val="0"/>
        <color theme="1"/>
      </font>
      <fill>
        <patternFill patternType="lightUp">
          <fgColor theme="1"/>
          <bgColor theme="0"/>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theme="5" tint="0.59996337778862885"/>
        </patternFill>
      </fill>
    </dxf>
    <dxf>
      <fill>
        <patternFill>
          <bgColor theme="9" tint="0.59996337778862885"/>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93C572"/>
        </patternFill>
      </fill>
    </dxf>
    <dxf>
      <fill>
        <patternFill>
          <bgColor theme="0"/>
        </patternFill>
      </fill>
    </dxf>
    <dxf>
      <fill>
        <patternFill>
          <bgColor rgb="FFCE2029"/>
        </patternFill>
      </fill>
    </dxf>
    <dxf>
      <fill>
        <patternFill>
          <bgColor rgb="FFFF6F61"/>
        </patternFill>
      </fill>
    </dxf>
    <dxf>
      <fill>
        <patternFill>
          <bgColor rgb="FF228B5B"/>
        </patternFill>
      </fill>
    </dxf>
    <dxf>
      <fill>
        <patternFill>
          <bgColor rgb="FF228B5B"/>
        </patternFill>
      </fill>
    </dxf>
    <dxf>
      <fill>
        <patternFill>
          <bgColor rgb="FF93C572"/>
        </patternFill>
      </fill>
    </dxf>
    <dxf>
      <fill>
        <patternFill>
          <bgColor rgb="FFCE2029"/>
        </patternFill>
      </fill>
    </dxf>
    <dxf>
      <fill>
        <patternFill>
          <bgColor theme="0"/>
        </patternFill>
      </fill>
    </dxf>
    <dxf>
      <fill>
        <patternFill>
          <bgColor rgb="FFFF6F61"/>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rgb="FFFF6F61"/>
        </patternFill>
      </fill>
    </dxf>
    <dxf>
      <fill>
        <patternFill>
          <bgColor rgb="FFCE2029"/>
        </patternFill>
      </fill>
    </dxf>
    <dxf>
      <fill>
        <patternFill>
          <bgColor theme="0"/>
        </patternFill>
      </fill>
    </dxf>
    <dxf>
      <fill>
        <patternFill>
          <bgColor rgb="FF93C572"/>
        </patternFill>
      </fill>
    </dxf>
    <dxf>
      <fill>
        <patternFill>
          <bgColor theme="0"/>
        </patternFill>
      </fill>
    </dxf>
    <dxf>
      <fill>
        <patternFill>
          <bgColor rgb="FFCE2029"/>
        </patternFill>
      </fill>
    </dxf>
    <dxf>
      <fill>
        <patternFill>
          <bgColor rgb="FF228B5B"/>
        </patternFill>
      </fill>
    </dxf>
    <dxf>
      <fill>
        <patternFill>
          <bgColor rgb="FF93C572"/>
        </patternFill>
      </fill>
    </dxf>
    <dxf>
      <fill>
        <patternFill>
          <bgColor rgb="FFFF6F61"/>
        </patternFill>
      </fill>
    </dxf>
    <dxf>
      <font>
        <b val="0"/>
        <i val="0"/>
        <color theme="1"/>
      </font>
      <fill>
        <patternFill patternType="lightUp">
          <fgColor theme="1"/>
          <bgColor theme="0"/>
        </patternFill>
      </fill>
    </dxf>
    <dxf>
      <fill>
        <patternFill>
          <bgColor rgb="FF228B5B"/>
        </patternFill>
      </fill>
    </dxf>
    <dxf>
      <fill>
        <patternFill>
          <bgColor rgb="FF93C572"/>
        </patternFill>
      </fill>
    </dxf>
    <dxf>
      <fill>
        <patternFill>
          <bgColor rgb="FFFF6F61"/>
        </patternFill>
      </fill>
    </dxf>
    <dxf>
      <fill>
        <patternFill>
          <bgColor theme="0"/>
        </patternFill>
      </fill>
    </dxf>
    <dxf>
      <fill>
        <patternFill>
          <bgColor rgb="FFCE2029"/>
        </patternFill>
      </fill>
    </dxf>
    <dxf>
      <fill>
        <patternFill>
          <bgColor rgb="FF228B5B"/>
        </patternFill>
      </fill>
    </dxf>
    <dxf>
      <fill>
        <patternFill>
          <bgColor theme="0"/>
        </patternFill>
      </fill>
    </dxf>
    <dxf>
      <fill>
        <patternFill>
          <bgColor rgb="FFCE2029"/>
        </patternFill>
      </fill>
    </dxf>
    <dxf>
      <fill>
        <patternFill>
          <bgColor rgb="FFFF6F61"/>
        </patternFill>
      </fill>
    </dxf>
    <dxf>
      <fill>
        <patternFill>
          <bgColor rgb="FF93C572"/>
        </patternFill>
      </fill>
    </dxf>
    <dxf>
      <font>
        <b val="0"/>
        <i val="0"/>
        <color theme="1"/>
      </font>
      <fill>
        <patternFill patternType="lightUp">
          <bgColor theme="2" tint="-9.9917600024414813E-2"/>
        </patternFill>
      </fill>
    </dxf>
    <dxf>
      <fill>
        <patternFill>
          <bgColor rgb="FFFF6F61"/>
        </patternFill>
      </fill>
    </dxf>
    <dxf>
      <fill>
        <patternFill>
          <bgColor rgb="FFCE2029"/>
        </patternFill>
      </fill>
    </dxf>
    <dxf>
      <fill>
        <patternFill>
          <bgColor rgb="FF93C572"/>
        </patternFill>
      </fill>
    </dxf>
    <dxf>
      <fill>
        <patternFill>
          <bgColor theme="0"/>
        </patternFill>
      </fill>
    </dxf>
    <dxf>
      <fill>
        <patternFill>
          <bgColor rgb="FF228B5B"/>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CE2029"/>
        </patternFill>
      </fill>
    </dxf>
    <dxf>
      <fill>
        <patternFill>
          <bgColor theme="0"/>
        </patternFill>
      </fill>
    </dxf>
    <dxf>
      <fill>
        <patternFill>
          <bgColor rgb="FFFF6F61"/>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bgColor theme="2" tint="-9.9917600024414813E-2"/>
        </patternFill>
      </fill>
    </dxf>
    <dxf>
      <fill>
        <patternFill>
          <bgColor rgb="FFCE2029"/>
        </patternFill>
      </fill>
    </dxf>
    <dxf>
      <fill>
        <patternFill>
          <bgColor rgb="FFFF6F61"/>
        </patternFill>
      </fill>
    </dxf>
    <dxf>
      <fill>
        <patternFill>
          <bgColor rgb="FF93C572"/>
        </patternFill>
      </fill>
    </dxf>
    <dxf>
      <fill>
        <patternFill>
          <bgColor rgb="FF228B5B"/>
        </patternFill>
      </fill>
    </dxf>
    <dxf>
      <fill>
        <patternFill>
          <bgColor theme="0"/>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
      <font>
        <b val="0"/>
        <i val="0"/>
        <color theme="1"/>
      </font>
      <fill>
        <patternFill patternType="lightUp">
          <bgColor theme="2" tint="-9.9917600024414813E-2"/>
        </patternFill>
      </fill>
    </dxf>
    <dxf>
      <fill>
        <patternFill>
          <bgColor rgb="FF93C572"/>
        </patternFill>
      </fill>
    </dxf>
    <dxf>
      <fill>
        <patternFill>
          <bgColor rgb="FFFF6F61"/>
        </patternFill>
      </fill>
    </dxf>
    <dxf>
      <fill>
        <patternFill>
          <bgColor rgb="FFCE2029"/>
        </patternFill>
      </fill>
    </dxf>
    <dxf>
      <fill>
        <patternFill>
          <bgColor theme="0"/>
        </patternFill>
      </fill>
    </dxf>
    <dxf>
      <fill>
        <patternFill>
          <bgColor rgb="FF228B5B"/>
        </patternFill>
      </fill>
    </dxf>
    <dxf>
      <font>
        <color theme="1"/>
      </font>
      <fill>
        <patternFill patternType="lightUp">
          <fgColor theme="1"/>
          <bgColor theme="0"/>
        </patternFill>
      </fill>
    </dxf>
    <dxf>
      <font>
        <b val="0"/>
        <i val="0"/>
        <color theme="1"/>
      </font>
      <fill>
        <patternFill patternType="lightUp">
          <bgColor theme="2" tint="-9.9917600024414813E-2"/>
        </patternFill>
      </fill>
    </dxf>
    <dxf>
      <fill>
        <patternFill>
          <bgColor rgb="FF228B5B"/>
        </patternFill>
      </fill>
    </dxf>
    <dxf>
      <fill>
        <patternFill>
          <bgColor rgb="FF93C572"/>
        </patternFill>
      </fill>
    </dxf>
    <dxf>
      <fill>
        <patternFill>
          <bgColor rgb="FFFF6F61"/>
        </patternFill>
      </fill>
    </dxf>
    <dxf>
      <fill>
        <patternFill>
          <bgColor rgb="FFCE2029"/>
        </patternFill>
      </fill>
    </dxf>
    <dxf>
      <fill>
        <patternFill>
          <bgColor theme="0"/>
        </patternFill>
      </fill>
    </dxf>
  </dxfs>
  <tableStyles count="0" defaultTableStyle="TableStyleMedium2" defaultPivotStyle="PivotStyleLight16"/>
  <colors>
    <mruColors>
      <color rgb="FF228B5B"/>
      <color rgb="FFCE2029"/>
      <color rgb="FFFFFFFF"/>
      <color rgb="FF000000"/>
      <color rgb="FFFF6F61"/>
      <color rgb="FF93C572"/>
      <color rgb="FF81AF17"/>
      <color rgb="FF197246"/>
      <color rgb="FFFF7C80"/>
      <color rgb="FF8C00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79565475094653"/>
          <c:y val="7.3238911298279946E-3"/>
          <c:w val="0.68556040382133743"/>
          <c:h val="0.89705209065146863"/>
        </c:manualLayout>
      </c:layout>
      <c:barChart>
        <c:barDir val="bar"/>
        <c:grouping val="stacked"/>
        <c:varyColors val="0"/>
        <c:ser>
          <c:idx val="0"/>
          <c:order val="0"/>
          <c:spPr>
            <a:solidFill>
              <a:srgbClr val="228B5B"/>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Wirtschaft'!$J$14,'2a - Wirtschaft'!$J$18,'2a - Wirtschaft'!$J$22,'2a - Wirtschaft'!$J$26,'2a - Wirtschaft'!$J$30,'2a - Wirtschaft'!$J$34,'2a - Wirtschaft'!$J$38,'2a - Wirtschaft'!$J$42,'2a - Wirtschaft'!$J$46)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F0D-4C24-930A-46FFE9EBDD4D}"/>
            </c:ext>
          </c:extLst>
        </c:ser>
        <c:ser>
          <c:idx val="1"/>
          <c:order val="1"/>
          <c:spPr>
            <a:solidFill>
              <a:srgbClr val="CE2029"/>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Wirtschaft'!$K$14,'2a - Wirtschaft'!$K$18,'2a - Wirtschaft'!$K$22,'2a - Wirtschaft'!$K$26,'2a - Wirtschaft'!$K$30,'2a - Wirtschaft'!$K$34,'2a - Wirtschaft'!$K$38,'2a - Wirtschaft'!$K$42,'2a - Wirtschaft'!$K$46)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6F0D-4C24-930A-46FFE9EBDD4D}"/>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nchor="t" anchorCtr="1"/>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98150996079888"/>
          <c:y val="1.9576801952130865E-2"/>
          <c:w val="0.59007549966145256"/>
          <c:h val="0.89810274583915883"/>
        </c:manualLayout>
      </c:layout>
      <c:barChart>
        <c:barDir val="bar"/>
        <c:grouping val="stacked"/>
        <c:varyColors val="0"/>
        <c:ser>
          <c:idx val="0"/>
          <c:order val="0"/>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Gesellschaft'!$J$14,'2b - Gesellschaft'!$J$18,'2b - Gesellschaft'!$J$22,'2b - Gesellschaft'!$J$26,'2b - Gesellschaft'!$J$30,'2b - Gesellschaft'!$J$34,'2b - Gesellschaft'!$J$38,'2b - Gesellschaft'!$J$42,'2b - Gesellschaft'!$J$46)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2D3-4E44-BD28-111E40757639}"/>
            </c:ext>
          </c:extLst>
        </c:ser>
        <c:ser>
          <c:idx val="1"/>
          <c:order val="1"/>
          <c:spPr>
            <a:solidFill>
              <a:srgbClr val="CE2029"/>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Gesellschaft'!$K$14,'2b - Gesellschaft'!$K$18,'2b - Gesellschaft'!$K$22,'2b - Gesellschaft'!$K$26,'2b - Gesellschaft'!$K$30,'2b - Gesellschaft'!$K$34,'2b - Gesellschaft'!$K$38,'2b - Gesellschaft'!$K$42,'2b - Gesellschaft'!$K$46)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2D3-4E44-BD28-111E40757639}"/>
            </c:ext>
          </c:extLst>
        </c:ser>
        <c:ser>
          <c:idx val="2"/>
          <c:order val="2"/>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Gesellschaft'!$L$14,'2b - Gesellschaft'!$L$18,'2b - Gesellschaft'!$L$22,'2b - Gesellschaft'!$L$26,'2b - Gesellschaft'!$L$30,'2b - Gesellschaft'!$L$34,'2b - Gesellschaft'!$L$38,'2b - Gesellschaft'!$L$42,'2b - Gesellschaft'!$L$46)</c:f>
              <c:numCache>
                <c:formatCode>General</c:formatCode>
                <c:ptCount val="9"/>
              </c:numCache>
            </c:numRef>
          </c:val>
          <c:extLst>
            <c:ext xmlns:c16="http://schemas.microsoft.com/office/drawing/2014/chart" uri="{C3380CC4-5D6E-409C-BE32-E72D297353CC}">
              <c16:uniqueId val="{00000002-F2D3-4E44-BD28-111E40757639}"/>
            </c:ext>
          </c:extLst>
        </c:ser>
        <c:ser>
          <c:idx val="3"/>
          <c:order val="3"/>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Gesellschaft'!$M$14,'2b - Gesellschaft'!$M$18,'2b - Gesellschaft'!$M$22,'2b - Gesellschaft'!$M$26,'2b - Gesellschaft'!$M$30,'2b - Gesellschaft'!$M$34,'2b - Gesellschaft'!$M$38,'2b - Gesellschaft'!$M$42,'2b - Gesellschaft'!$M$46)</c:f>
              <c:numCache>
                <c:formatCode>General</c:formatCode>
                <c:ptCount val="9"/>
              </c:numCache>
            </c:numRef>
          </c:val>
          <c:extLst>
            <c:ext xmlns:c16="http://schemas.microsoft.com/office/drawing/2014/chart" uri="{C3380CC4-5D6E-409C-BE32-E72D297353CC}">
              <c16:uniqueId val="{00000003-F2D3-4E44-BD28-111E40757639}"/>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308048524447994"/>
          <c:y val="1.957054742559344E-3"/>
          <c:w val="0.58800522750583484"/>
          <c:h val="0.90103536387738192"/>
        </c:manualLayout>
      </c:layout>
      <c:barChart>
        <c:barDir val="bar"/>
        <c:grouping val="stacked"/>
        <c:varyColors val="0"/>
        <c:ser>
          <c:idx val="1"/>
          <c:order val="0"/>
          <c:spPr>
            <a:solidFill>
              <a:srgbClr val="228B5B"/>
            </a:solidFill>
            <a:ln>
              <a:noFill/>
            </a:ln>
            <a:effectLst/>
          </c:spPr>
          <c:invertIfNegative val="0"/>
          <c:dPt>
            <c:idx val="1"/>
            <c:invertIfNegative val="0"/>
            <c:bubble3D val="0"/>
            <c:spPr>
              <a:solidFill>
                <a:srgbClr val="228B5B"/>
              </a:solidFill>
              <a:ln>
                <a:noFill/>
              </a:ln>
              <a:effectLst/>
            </c:spPr>
            <c:extLst>
              <c:ext xmlns:c16="http://schemas.microsoft.com/office/drawing/2014/chart" uri="{C3380CC4-5D6E-409C-BE32-E72D297353CC}">
                <c16:uniqueId val="{00000001-6BC7-4C4C-9AEB-3D6A8CB32743}"/>
              </c:ext>
            </c:extLst>
          </c:dPt>
          <c:dPt>
            <c:idx val="2"/>
            <c:invertIfNegative val="0"/>
            <c:bubble3D val="0"/>
            <c:extLst>
              <c:ext xmlns:c16="http://schemas.microsoft.com/office/drawing/2014/chart" uri="{C3380CC4-5D6E-409C-BE32-E72D297353CC}">
                <c16:uniqueId val="{00000002-6BC7-4C4C-9AEB-3D6A8CB32743}"/>
              </c:ext>
            </c:extLst>
          </c:dPt>
          <c:dPt>
            <c:idx val="3"/>
            <c:invertIfNegative val="0"/>
            <c:bubble3D val="0"/>
            <c:spPr>
              <a:solidFill>
                <a:srgbClr val="228B5B"/>
              </a:solidFill>
              <a:ln>
                <a:noFill/>
              </a:ln>
              <a:effectLst/>
            </c:spPr>
            <c:extLst>
              <c:ext xmlns:c16="http://schemas.microsoft.com/office/drawing/2014/chart" uri="{C3380CC4-5D6E-409C-BE32-E72D297353CC}">
                <c16:uniqueId val="{00000004-6BC7-4C4C-9AEB-3D6A8CB32743}"/>
              </c:ext>
            </c:extLst>
          </c:dPt>
          <c:dPt>
            <c:idx val="4"/>
            <c:invertIfNegative val="0"/>
            <c:bubble3D val="0"/>
            <c:spPr>
              <a:solidFill>
                <a:srgbClr val="228B5B"/>
              </a:solidFill>
              <a:ln>
                <a:noFill/>
              </a:ln>
              <a:effectLst/>
            </c:spPr>
            <c:extLst>
              <c:ext xmlns:c16="http://schemas.microsoft.com/office/drawing/2014/chart" uri="{C3380CC4-5D6E-409C-BE32-E72D297353CC}">
                <c16:uniqueId val="{00000006-6BC7-4C4C-9AEB-3D6A8CB32743}"/>
              </c:ext>
            </c:extLst>
          </c:dPt>
          <c:dPt>
            <c:idx val="5"/>
            <c:invertIfNegative val="0"/>
            <c:bubble3D val="0"/>
            <c:spPr>
              <a:solidFill>
                <a:srgbClr val="228B5B"/>
              </a:solidFill>
              <a:ln>
                <a:noFill/>
              </a:ln>
              <a:effectLst/>
            </c:spPr>
            <c:extLst>
              <c:ext xmlns:c16="http://schemas.microsoft.com/office/drawing/2014/chart" uri="{C3380CC4-5D6E-409C-BE32-E72D297353CC}">
                <c16:uniqueId val="{00000008-6BC7-4C4C-9AEB-3D6A8CB32743}"/>
              </c:ext>
            </c:extLst>
          </c:dPt>
          <c:dPt>
            <c:idx val="6"/>
            <c:invertIfNegative val="0"/>
            <c:bubble3D val="0"/>
            <c:spPr>
              <a:solidFill>
                <a:srgbClr val="228B5B"/>
              </a:solidFill>
              <a:ln>
                <a:noFill/>
              </a:ln>
              <a:effectLst/>
            </c:spPr>
            <c:extLst>
              <c:ext xmlns:c16="http://schemas.microsoft.com/office/drawing/2014/chart" uri="{C3380CC4-5D6E-409C-BE32-E72D297353CC}">
                <c16:uniqueId val="{0000000A-6BC7-4C4C-9AEB-3D6A8CB32743}"/>
              </c:ext>
            </c:extLst>
          </c:dPt>
          <c:dPt>
            <c:idx val="7"/>
            <c:invertIfNegative val="0"/>
            <c:bubble3D val="0"/>
            <c:spPr>
              <a:solidFill>
                <a:srgbClr val="228B5B"/>
              </a:solidFill>
              <a:ln>
                <a:noFill/>
              </a:ln>
              <a:effectLst/>
            </c:spPr>
            <c:extLst>
              <c:ext xmlns:c16="http://schemas.microsoft.com/office/drawing/2014/chart" uri="{C3380CC4-5D6E-409C-BE32-E72D297353CC}">
                <c16:uniqueId val="{0000000C-6BC7-4C4C-9AEB-3D6A8CB32743}"/>
              </c:ext>
            </c:extLst>
          </c:dPt>
          <c:dPt>
            <c:idx val="8"/>
            <c:invertIfNegative val="0"/>
            <c:bubble3D val="0"/>
            <c:spPr>
              <a:solidFill>
                <a:srgbClr val="228B5B"/>
              </a:solidFill>
              <a:ln>
                <a:noFill/>
              </a:ln>
              <a:effectLst/>
            </c:spPr>
            <c:extLst>
              <c:ext xmlns:c16="http://schemas.microsoft.com/office/drawing/2014/chart" uri="{C3380CC4-5D6E-409C-BE32-E72D297353CC}">
                <c16:uniqueId val="{0000000E-6BC7-4C4C-9AEB-3D6A8CB32743}"/>
              </c:ext>
            </c:extLst>
          </c:dPt>
          <c:cat>
            <c:strRef>
              <c:f>('2c - Umwelt'!$C$14,'2c - Umwelt'!$C$18,'2c - Umwelt'!$C$22,'2c - Umwelt'!$C$26,'2c - Umwelt'!$C$30,'2c - Umwelt'!$C$34,'2c - Umwelt'!$C$38,'2c - Umwelt'!$C$42,'2c - Umwelt'!$C$46,'2c - Umwelt'!$C$50,'2c - Umwelt'!$C$81,'2c - Umwelt'!$C$85)</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
</c:v>
                </c:pt>
                <c:pt idx="11">
                  <c:v>Klimaanpassung
</c:v>
                </c:pt>
              </c:strCache>
            </c:strRef>
          </c:cat>
          <c:val>
            <c:numRef>
              <c:f>('2c - Umwelt'!$K$14,'2c - Umwelt'!$K$18,'2c - Umwelt'!$K$22,'2c - Umwelt'!$K$26,'2c - Umwelt'!$K$30,'2c - Umwelt'!$K$34,'2c - Umwelt'!$K$38,'2c - Umwelt'!$K$42,'2c - Umwelt'!$K$46,'2c - Umwelt'!$K$50,'2c - Umwelt'!$K$80,'2c - Umwelt'!$K$84)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6BC7-4C4C-9AEB-3D6A8CB32743}"/>
            </c:ext>
          </c:extLst>
        </c:ser>
        <c:ser>
          <c:idx val="0"/>
          <c:order val="1"/>
          <c:spPr>
            <a:solidFill>
              <a:srgbClr val="CE2029"/>
            </a:solidFill>
            <a:ln>
              <a:noFill/>
            </a:ln>
            <a:effectLst/>
          </c:spPr>
          <c:invertIfNegative val="0"/>
          <c:dPt>
            <c:idx val="1"/>
            <c:invertIfNegative val="0"/>
            <c:bubble3D val="0"/>
            <c:extLst>
              <c:ext xmlns:c16="http://schemas.microsoft.com/office/drawing/2014/chart" uri="{C3380CC4-5D6E-409C-BE32-E72D297353CC}">
                <c16:uniqueId val="{00000010-6BC7-4C4C-9AEB-3D6A8CB32743}"/>
              </c:ext>
            </c:extLst>
          </c:dPt>
          <c:dPt>
            <c:idx val="2"/>
            <c:invertIfNegative val="0"/>
            <c:bubble3D val="0"/>
            <c:spPr>
              <a:solidFill>
                <a:srgbClr val="CE2029"/>
              </a:solidFill>
              <a:ln>
                <a:noFill/>
              </a:ln>
              <a:effectLst/>
            </c:spPr>
            <c:extLst>
              <c:ext xmlns:c16="http://schemas.microsoft.com/office/drawing/2014/chart" uri="{C3380CC4-5D6E-409C-BE32-E72D297353CC}">
                <c16:uniqueId val="{00000012-6BC7-4C4C-9AEB-3D6A8CB32743}"/>
              </c:ext>
            </c:extLst>
          </c:dPt>
          <c:dPt>
            <c:idx val="3"/>
            <c:invertIfNegative val="0"/>
            <c:bubble3D val="0"/>
            <c:spPr>
              <a:solidFill>
                <a:srgbClr val="CE2029"/>
              </a:solidFill>
              <a:ln>
                <a:noFill/>
              </a:ln>
              <a:effectLst/>
            </c:spPr>
            <c:extLst>
              <c:ext xmlns:c16="http://schemas.microsoft.com/office/drawing/2014/chart" uri="{C3380CC4-5D6E-409C-BE32-E72D297353CC}">
                <c16:uniqueId val="{00000014-6BC7-4C4C-9AEB-3D6A8CB32743}"/>
              </c:ext>
            </c:extLst>
          </c:dPt>
          <c:dPt>
            <c:idx val="4"/>
            <c:invertIfNegative val="0"/>
            <c:bubble3D val="0"/>
            <c:spPr>
              <a:solidFill>
                <a:srgbClr val="CE2029"/>
              </a:solidFill>
              <a:ln>
                <a:noFill/>
              </a:ln>
              <a:effectLst/>
            </c:spPr>
            <c:extLst>
              <c:ext xmlns:c16="http://schemas.microsoft.com/office/drawing/2014/chart" uri="{C3380CC4-5D6E-409C-BE32-E72D297353CC}">
                <c16:uniqueId val="{00000016-6BC7-4C4C-9AEB-3D6A8CB32743}"/>
              </c:ext>
            </c:extLst>
          </c:dPt>
          <c:dPt>
            <c:idx val="5"/>
            <c:invertIfNegative val="0"/>
            <c:bubble3D val="0"/>
            <c:spPr>
              <a:solidFill>
                <a:srgbClr val="CE2029"/>
              </a:solidFill>
              <a:ln>
                <a:noFill/>
              </a:ln>
              <a:effectLst/>
            </c:spPr>
            <c:extLst>
              <c:ext xmlns:c16="http://schemas.microsoft.com/office/drawing/2014/chart" uri="{C3380CC4-5D6E-409C-BE32-E72D297353CC}">
                <c16:uniqueId val="{00000018-6BC7-4C4C-9AEB-3D6A8CB32743}"/>
              </c:ext>
            </c:extLst>
          </c:dPt>
          <c:dPt>
            <c:idx val="6"/>
            <c:invertIfNegative val="0"/>
            <c:bubble3D val="0"/>
            <c:spPr>
              <a:solidFill>
                <a:srgbClr val="CE2029"/>
              </a:solidFill>
              <a:ln>
                <a:noFill/>
              </a:ln>
              <a:effectLst/>
            </c:spPr>
            <c:extLst>
              <c:ext xmlns:c16="http://schemas.microsoft.com/office/drawing/2014/chart" uri="{C3380CC4-5D6E-409C-BE32-E72D297353CC}">
                <c16:uniqueId val="{0000001A-6BC7-4C4C-9AEB-3D6A8CB32743}"/>
              </c:ext>
            </c:extLst>
          </c:dPt>
          <c:dPt>
            <c:idx val="7"/>
            <c:invertIfNegative val="0"/>
            <c:bubble3D val="0"/>
            <c:spPr>
              <a:solidFill>
                <a:srgbClr val="CE2029"/>
              </a:solidFill>
              <a:ln>
                <a:noFill/>
              </a:ln>
              <a:effectLst/>
            </c:spPr>
            <c:extLst>
              <c:ext xmlns:c16="http://schemas.microsoft.com/office/drawing/2014/chart" uri="{C3380CC4-5D6E-409C-BE32-E72D297353CC}">
                <c16:uniqueId val="{0000001C-6BC7-4C4C-9AEB-3D6A8CB32743}"/>
              </c:ext>
            </c:extLst>
          </c:dPt>
          <c:dPt>
            <c:idx val="8"/>
            <c:invertIfNegative val="0"/>
            <c:bubble3D val="0"/>
            <c:spPr>
              <a:solidFill>
                <a:srgbClr val="CE2029"/>
              </a:solidFill>
              <a:ln>
                <a:noFill/>
              </a:ln>
              <a:effectLst/>
            </c:spPr>
            <c:extLst>
              <c:ext xmlns:c16="http://schemas.microsoft.com/office/drawing/2014/chart" uri="{C3380CC4-5D6E-409C-BE32-E72D297353CC}">
                <c16:uniqueId val="{0000001E-6BC7-4C4C-9AEB-3D6A8CB32743}"/>
              </c:ext>
            </c:extLst>
          </c:dPt>
          <c:cat>
            <c:strRef>
              <c:f>('2c - Umwelt'!$C$14,'2c - Umwelt'!$C$18,'2c - Umwelt'!$C$22,'2c - Umwelt'!$C$26,'2c - Umwelt'!$C$30,'2c - Umwelt'!$C$34,'2c - Umwelt'!$C$38,'2c - Umwelt'!$C$42,'2c - Umwelt'!$C$46,'2c - Umwelt'!$C$50,'2c - Umwelt'!$C$81,'2c - Umwelt'!$C$85)</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
</c:v>
                </c:pt>
                <c:pt idx="11">
                  <c:v>Klimaanpassung
</c:v>
                </c:pt>
              </c:strCache>
            </c:strRef>
          </c:cat>
          <c:val>
            <c:numRef>
              <c:f>('2c - Umwelt'!$L$14,'2c - Umwelt'!$L$18,'2c - Umwelt'!$L$22,'2c - Umwelt'!$L$26,'2c - Umwelt'!$L$30,'2c - Umwelt'!$L$34,'2c - Umwelt'!$L$38,'2c - Umwelt'!$L$42,'2c - Umwelt'!$L$46,'2c - Umwelt'!$L$50,'2c - Umwelt'!$L$80,'2c - Umwelt'!$L$84)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6BC7-4C4C-9AEB-3D6A8CB32743}"/>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0"/>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000000">
        <a:alpha val="0"/>
      </a:srgb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59797391063002"/>
          <c:y val="1.6364640264617522E-2"/>
          <c:w val="0.59693126098621518"/>
          <c:h val="0.81784802403411572"/>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Klimaschutz'!$J$14,'3a - Klimaschutz'!$J$18,'3a - Klimaschutz'!$J$22,'3a - Klimaschutz'!$J$26,'3a - Klimaschutz'!$J$30,'3a - Klimaschutz'!$J$34)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B16-47C4-B515-4B50A1D5051F}"/>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Klimaschutz'!$K$14,'3a - Klimaschutz'!$K$18,'3a - Klimaschutz'!$K$22,'3a - Klimaschutz'!$K$26,'3a - Klimaschutz'!$K$30,'3a - Klimaschutz'!$K$34)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B16-47C4-B515-4B50A1D5051F}"/>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100633731149967"/>
          <c:y val="1.8917544085697964E-2"/>
          <c:w val="0.5883976316032935"/>
          <c:h val="0.78943209383697699"/>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Klimaanpassung'!$J$14,'3b - Klimaanpassung'!$J$18,'3b - Klimaanpassung'!$J$22,'3b - Klimaanpassung'!$J$26,'3b - Klimaanpassung'!$J$30)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1B6-424A-BDB4-3F2E62F3AB5C}"/>
            </c:ext>
          </c:extLst>
        </c:ser>
        <c:ser>
          <c:idx val="1"/>
          <c:order val="1"/>
          <c:spPr>
            <a:solidFill>
              <a:srgbClr val="CE2029"/>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Klimaanpassung'!$K$14,'3b - Klimaanpassung'!$K$18,'3b - Klimaanpassung'!$K$22,'3b - Klimaanpassung'!$K$26,'3b - Klimaanpassung'!$K$30)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F1B6-424A-BDB4-3F2E62F3AB5C}"/>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403965641377113"/>
          <c:y val="1.9576801952130865E-2"/>
          <c:w val="0.59301734482988511"/>
          <c:h val="0.89810274583915883"/>
        </c:manualLayout>
      </c:layout>
      <c:barChart>
        <c:barDir val="bar"/>
        <c:grouping val="stacked"/>
        <c:varyColors val="0"/>
        <c:ser>
          <c:idx val="0"/>
          <c:order val="0"/>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Gesellschaft'!$J$14,'2b - Gesellschaft'!$J$18,'2b - Gesellschaft'!$J$22,'2b - Gesellschaft'!$J$26,'2b - Gesellschaft'!$J$30,'2b - Gesellschaft'!$J$34,'2b - Gesellschaft'!$J$38,'2b - Gesellschaft'!$J$42,'2b - Gesellschaft'!$J$46)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3EE-4C5B-AFB9-F2035FE47C67}"/>
            </c:ext>
          </c:extLst>
        </c:ser>
        <c:ser>
          <c:idx val="1"/>
          <c:order val="1"/>
          <c:spPr>
            <a:solidFill>
              <a:srgbClr val="CE2029"/>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Gesellschaft'!$K$14,'2b - Gesellschaft'!$K$18,'2b - Gesellschaft'!$K$22,'2b - Gesellschaft'!$K$26,'2b - Gesellschaft'!$K$30,'2b - Gesellschaft'!$K$34,'2b - Gesellschaft'!$K$38,'2b - Gesellschaft'!$K$42,'2b - Gesellschaft'!$K$46)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3EE-4C5B-AFB9-F2035FE47C67}"/>
            </c:ext>
          </c:extLst>
        </c:ser>
        <c:ser>
          <c:idx val="2"/>
          <c:order val="2"/>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Gesellschaft'!$L$14,'2b - Gesellschaft'!$L$18,'2b - Gesellschaft'!$L$22,'2b - Gesellschaft'!$L$26,'2b - Gesellschaft'!$L$30,'2b - Gesellschaft'!$L$34,'2b - Gesellschaft'!$L$38,'2b - Gesellschaft'!$L$42,'2b - Gesellschaft'!$L$46)</c:f>
              <c:numCache>
                <c:formatCode>General</c:formatCode>
                <c:ptCount val="9"/>
              </c:numCache>
            </c:numRef>
          </c:val>
          <c:extLst>
            <c:ext xmlns:c16="http://schemas.microsoft.com/office/drawing/2014/chart" uri="{C3380CC4-5D6E-409C-BE32-E72D297353CC}">
              <c16:uniqueId val="{00000002-53EE-4C5B-AFB9-F2035FE47C67}"/>
            </c:ext>
          </c:extLst>
        </c:ser>
        <c:ser>
          <c:idx val="3"/>
          <c:order val="3"/>
          <c:spPr>
            <a:solidFill>
              <a:srgbClr val="228B5B"/>
            </a:solidFill>
            <a:ln>
              <a:noFill/>
            </a:ln>
            <a:effectLst/>
          </c:spPr>
          <c:invertIfNegative val="0"/>
          <c:cat>
            <c:strRef>
              <c:f>('2b - Gesellschaft'!$C$14,'2b - Gesellschaft'!$C$18,'2b - Gesellschaft'!$C$22,'2b - Gesellschaft'!$C$26,'2b - Gesellschaft'!$C$30,'2b - Gesellschaft'!$C$34,'2b - Gesellschaft'!$C$38,'2b - Gesellschaft'!$C$42,'2b - Gesellschaft'!$C$46)</c:f>
              <c:strCache>
                <c:ptCount val="9"/>
                <c:pt idx="0">
                  <c:v>Bildung</c:v>
                </c:pt>
                <c:pt idx="1">
                  <c:v>Armut</c:v>
                </c:pt>
                <c:pt idx="2">
                  <c:v>Integration</c:v>
                </c:pt>
                <c:pt idx="3">
                  <c:v>Sozialer Zusammenhalt</c:v>
                </c:pt>
                <c:pt idx="4">
                  <c:v>Chancengleichheit</c:v>
                </c:pt>
                <c:pt idx="5">
                  <c:v>Gesundheit</c:v>
                </c:pt>
                <c:pt idx="6">
                  <c:v>Wohnqualität</c:v>
                </c:pt>
                <c:pt idx="7">
                  <c:v>Sicherheit</c:v>
                </c:pt>
                <c:pt idx="8">
                  <c:v>Kultur</c:v>
                </c:pt>
              </c:strCache>
            </c:strRef>
          </c:cat>
          <c:val>
            <c:numRef>
              <c:f>('2b - Gesellschaft'!$M$14,'2b - Gesellschaft'!$M$18,'2b - Gesellschaft'!$M$22,'2b - Gesellschaft'!$M$26,'2b - Gesellschaft'!$M$30,'2b - Gesellschaft'!$M$34,'2b - Gesellschaft'!$M$38,'2b - Gesellschaft'!$M$42,'2b - Gesellschaft'!$M$46)</c:f>
              <c:numCache>
                <c:formatCode>General</c:formatCode>
                <c:ptCount val="9"/>
              </c:numCache>
            </c:numRef>
          </c:val>
          <c:extLst>
            <c:ext xmlns:c16="http://schemas.microsoft.com/office/drawing/2014/chart" uri="{C3380CC4-5D6E-409C-BE32-E72D297353CC}">
              <c16:uniqueId val="{00000003-53EE-4C5B-AFB9-F2035FE47C67}"/>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425517262930561"/>
          <c:y val="1.957054742559344E-3"/>
          <c:w val="0.59683039377606284"/>
          <c:h val="0.90103536387738192"/>
        </c:manualLayout>
      </c:layout>
      <c:barChart>
        <c:barDir val="bar"/>
        <c:grouping val="stacked"/>
        <c:varyColors val="0"/>
        <c:ser>
          <c:idx val="1"/>
          <c:order val="0"/>
          <c:spPr>
            <a:solidFill>
              <a:srgbClr val="228B5B"/>
            </a:solidFill>
            <a:ln>
              <a:noFill/>
            </a:ln>
            <a:effectLst/>
          </c:spPr>
          <c:invertIfNegative val="0"/>
          <c:dPt>
            <c:idx val="1"/>
            <c:invertIfNegative val="0"/>
            <c:bubble3D val="0"/>
            <c:spPr>
              <a:solidFill>
                <a:srgbClr val="228B5B"/>
              </a:solidFill>
              <a:ln>
                <a:noFill/>
              </a:ln>
              <a:effectLst/>
            </c:spPr>
            <c:extLst>
              <c:ext xmlns:c16="http://schemas.microsoft.com/office/drawing/2014/chart" uri="{C3380CC4-5D6E-409C-BE32-E72D297353CC}">
                <c16:uniqueId val="{00000001-D2A5-4AED-9621-4CAB6E21B36F}"/>
              </c:ext>
            </c:extLst>
          </c:dPt>
          <c:dPt>
            <c:idx val="2"/>
            <c:invertIfNegative val="0"/>
            <c:bubble3D val="0"/>
            <c:extLst>
              <c:ext xmlns:c16="http://schemas.microsoft.com/office/drawing/2014/chart" uri="{C3380CC4-5D6E-409C-BE32-E72D297353CC}">
                <c16:uniqueId val="{00000002-D2A5-4AED-9621-4CAB6E21B36F}"/>
              </c:ext>
            </c:extLst>
          </c:dPt>
          <c:dPt>
            <c:idx val="3"/>
            <c:invertIfNegative val="0"/>
            <c:bubble3D val="0"/>
            <c:spPr>
              <a:solidFill>
                <a:srgbClr val="228B5B"/>
              </a:solidFill>
              <a:ln>
                <a:noFill/>
              </a:ln>
              <a:effectLst/>
            </c:spPr>
            <c:extLst>
              <c:ext xmlns:c16="http://schemas.microsoft.com/office/drawing/2014/chart" uri="{C3380CC4-5D6E-409C-BE32-E72D297353CC}">
                <c16:uniqueId val="{00000004-D2A5-4AED-9621-4CAB6E21B36F}"/>
              </c:ext>
            </c:extLst>
          </c:dPt>
          <c:dPt>
            <c:idx val="4"/>
            <c:invertIfNegative val="0"/>
            <c:bubble3D val="0"/>
            <c:spPr>
              <a:solidFill>
                <a:srgbClr val="228B5B"/>
              </a:solidFill>
              <a:ln>
                <a:noFill/>
              </a:ln>
              <a:effectLst/>
            </c:spPr>
            <c:extLst>
              <c:ext xmlns:c16="http://schemas.microsoft.com/office/drawing/2014/chart" uri="{C3380CC4-5D6E-409C-BE32-E72D297353CC}">
                <c16:uniqueId val="{00000006-D2A5-4AED-9621-4CAB6E21B36F}"/>
              </c:ext>
            </c:extLst>
          </c:dPt>
          <c:dPt>
            <c:idx val="5"/>
            <c:invertIfNegative val="0"/>
            <c:bubble3D val="0"/>
            <c:spPr>
              <a:solidFill>
                <a:srgbClr val="228B5B"/>
              </a:solidFill>
              <a:ln>
                <a:noFill/>
              </a:ln>
              <a:effectLst/>
            </c:spPr>
            <c:extLst>
              <c:ext xmlns:c16="http://schemas.microsoft.com/office/drawing/2014/chart" uri="{C3380CC4-5D6E-409C-BE32-E72D297353CC}">
                <c16:uniqueId val="{00000008-D2A5-4AED-9621-4CAB6E21B36F}"/>
              </c:ext>
            </c:extLst>
          </c:dPt>
          <c:dPt>
            <c:idx val="6"/>
            <c:invertIfNegative val="0"/>
            <c:bubble3D val="0"/>
            <c:spPr>
              <a:solidFill>
                <a:srgbClr val="228B5B"/>
              </a:solidFill>
              <a:ln>
                <a:noFill/>
              </a:ln>
              <a:effectLst/>
            </c:spPr>
            <c:extLst>
              <c:ext xmlns:c16="http://schemas.microsoft.com/office/drawing/2014/chart" uri="{C3380CC4-5D6E-409C-BE32-E72D297353CC}">
                <c16:uniqueId val="{0000000A-D2A5-4AED-9621-4CAB6E21B36F}"/>
              </c:ext>
            </c:extLst>
          </c:dPt>
          <c:dPt>
            <c:idx val="7"/>
            <c:invertIfNegative val="0"/>
            <c:bubble3D val="0"/>
            <c:spPr>
              <a:solidFill>
                <a:srgbClr val="228B5B"/>
              </a:solidFill>
              <a:ln>
                <a:noFill/>
              </a:ln>
              <a:effectLst/>
            </c:spPr>
            <c:extLst>
              <c:ext xmlns:c16="http://schemas.microsoft.com/office/drawing/2014/chart" uri="{C3380CC4-5D6E-409C-BE32-E72D297353CC}">
                <c16:uniqueId val="{0000000C-D2A5-4AED-9621-4CAB6E21B36F}"/>
              </c:ext>
            </c:extLst>
          </c:dPt>
          <c:dPt>
            <c:idx val="8"/>
            <c:invertIfNegative val="0"/>
            <c:bubble3D val="0"/>
            <c:spPr>
              <a:solidFill>
                <a:srgbClr val="228B5B"/>
              </a:solidFill>
              <a:ln>
                <a:noFill/>
              </a:ln>
              <a:effectLst/>
            </c:spPr>
            <c:extLst>
              <c:ext xmlns:c16="http://schemas.microsoft.com/office/drawing/2014/chart" uri="{C3380CC4-5D6E-409C-BE32-E72D297353CC}">
                <c16:uniqueId val="{0000000E-D2A5-4AED-9621-4CAB6E21B36F}"/>
              </c:ext>
            </c:extLst>
          </c:dPt>
          <c:cat>
            <c:strRef>
              <c:f>('2c - Umwelt'!$C$14,'2c - Umwelt'!$C$18,'2c - Umwelt'!$C$22,'2c - Umwelt'!$C$26,'2c - Umwelt'!$C$30,'2c - Umwelt'!$C$34,'2c - Umwelt'!$C$38,'2c - Umwelt'!$C$42,'2c - Umwelt'!$C$46,'2c - Umwelt'!$C$50,'2c - Umwelt'!$C$81,'2c - Umwelt'!$C$85)</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
</c:v>
                </c:pt>
                <c:pt idx="11">
                  <c:v>Klimaanpassung
</c:v>
                </c:pt>
              </c:strCache>
            </c:strRef>
          </c:cat>
          <c:val>
            <c:numRef>
              <c:f>('2c - Umwelt'!$K$14,'2c - Umwelt'!$K$18,'2c - Umwelt'!$K$22,'2c - Umwelt'!$K$26,'2c - Umwelt'!$K$30,'2c - Umwelt'!$K$34,'2c - Umwelt'!$K$38,'2c - Umwelt'!$K$42,'2c - Umwelt'!$K$46,'2c - Umwelt'!$K$50,'2c - Umwelt'!$K$80,'2c - Umwelt'!$K$84)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D2A5-4AED-9621-4CAB6E21B36F}"/>
            </c:ext>
          </c:extLst>
        </c:ser>
        <c:ser>
          <c:idx val="0"/>
          <c:order val="1"/>
          <c:spPr>
            <a:solidFill>
              <a:srgbClr val="CE2029"/>
            </a:solidFill>
            <a:ln>
              <a:noFill/>
            </a:ln>
            <a:effectLst/>
          </c:spPr>
          <c:invertIfNegative val="0"/>
          <c:dPt>
            <c:idx val="1"/>
            <c:invertIfNegative val="0"/>
            <c:bubble3D val="0"/>
            <c:extLst>
              <c:ext xmlns:c16="http://schemas.microsoft.com/office/drawing/2014/chart" uri="{C3380CC4-5D6E-409C-BE32-E72D297353CC}">
                <c16:uniqueId val="{00000010-D2A5-4AED-9621-4CAB6E21B36F}"/>
              </c:ext>
            </c:extLst>
          </c:dPt>
          <c:dPt>
            <c:idx val="2"/>
            <c:invertIfNegative val="0"/>
            <c:bubble3D val="0"/>
            <c:spPr>
              <a:solidFill>
                <a:srgbClr val="CE2029"/>
              </a:solidFill>
              <a:ln>
                <a:noFill/>
              </a:ln>
              <a:effectLst/>
            </c:spPr>
            <c:extLst>
              <c:ext xmlns:c16="http://schemas.microsoft.com/office/drawing/2014/chart" uri="{C3380CC4-5D6E-409C-BE32-E72D297353CC}">
                <c16:uniqueId val="{00000012-D2A5-4AED-9621-4CAB6E21B36F}"/>
              </c:ext>
            </c:extLst>
          </c:dPt>
          <c:dPt>
            <c:idx val="3"/>
            <c:invertIfNegative val="0"/>
            <c:bubble3D val="0"/>
            <c:spPr>
              <a:solidFill>
                <a:srgbClr val="CE2029"/>
              </a:solidFill>
              <a:ln>
                <a:noFill/>
              </a:ln>
              <a:effectLst/>
            </c:spPr>
            <c:extLst>
              <c:ext xmlns:c16="http://schemas.microsoft.com/office/drawing/2014/chart" uri="{C3380CC4-5D6E-409C-BE32-E72D297353CC}">
                <c16:uniqueId val="{00000014-D2A5-4AED-9621-4CAB6E21B36F}"/>
              </c:ext>
            </c:extLst>
          </c:dPt>
          <c:dPt>
            <c:idx val="4"/>
            <c:invertIfNegative val="0"/>
            <c:bubble3D val="0"/>
            <c:spPr>
              <a:solidFill>
                <a:srgbClr val="CE2029"/>
              </a:solidFill>
              <a:ln>
                <a:noFill/>
              </a:ln>
              <a:effectLst/>
            </c:spPr>
            <c:extLst>
              <c:ext xmlns:c16="http://schemas.microsoft.com/office/drawing/2014/chart" uri="{C3380CC4-5D6E-409C-BE32-E72D297353CC}">
                <c16:uniqueId val="{00000016-D2A5-4AED-9621-4CAB6E21B36F}"/>
              </c:ext>
            </c:extLst>
          </c:dPt>
          <c:dPt>
            <c:idx val="5"/>
            <c:invertIfNegative val="0"/>
            <c:bubble3D val="0"/>
            <c:spPr>
              <a:solidFill>
                <a:srgbClr val="CE2029"/>
              </a:solidFill>
              <a:ln>
                <a:noFill/>
              </a:ln>
              <a:effectLst/>
            </c:spPr>
            <c:extLst>
              <c:ext xmlns:c16="http://schemas.microsoft.com/office/drawing/2014/chart" uri="{C3380CC4-5D6E-409C-BE32-E72D297353CC}">
                <c16:uniqueId val="{00000018-D2A5-4AED-9621-4CAB6E21B36F}"/>
              </c:ext>
            </c:extLst>
          </c:dPt>
          <c:dPt>
            <c:idx val="6"/>
            <c:invertIfNegative val="0"/>
            <c:bubble3D val="0"/>
            <c:spPr>
              <a:solidFill>
                <a:srgbClr val="CE2029"/>
              </a:solidFill>
              <a:ln>
                <a:noFill/>
              </a:ln>
              <a:effectLst/>
            </c:spPr>
            <c:extLst>
              <c:ext xmlns:c16="http://schemas.microsoft.com/office/drawing/2014/chart" uri="{C3380CC4-5D6E-409C-BE32-E72D297353CC}">
                <c16:uniqueId val="{0000001A-D2A5-4AED-9621-4CAB6E21B36F}"/>
              </c:ext>
            </c:extLst>
          </c:dPt>
          <c:dPt>
            <c:idx val="7"/>
            <c:invertIfNegative val="0"/>
            <c:bubble3D val="0"/>
            <c:spPr>
              <a:solidFill>
                <a:srgbClr val="CE2029"/>
              </a:solidFill>
              <a:ln>
                <a:noFill/>
              </a:ln>
              <a:effectLst/>
            </c:spPr>
            <c:extLst>
              <c:ext xmlns:c16="http://schemas.microsoft.com/office/drawing/2014/chart" uri="{C3380CC4-5D6E-409C-BE32-E72D297353CC}">
                <c16:uniqueId val="{0000001C-D2A5-4AED-9621-4CAB6E21B36F}"/>
              </c:ext>
            </c:extLst>
          </c:dPt>
          <c:dPt>
            <c:idx val="8"/>
            <c:invertIfNegative val="0"/>
            <c:bubble3D val="0"/>
            <c:spPr>
              <a:solidFill>
                <a:srgbClr val="CE2029"/>
              </a:solidFill>
              <a:ln>
                <a:noFill/>
              </a:ln>
              <a:effectLst/>
            </c:spPr>
            <c:extLst>
              <c:ext xmlns:c16="http://schemas.microsoft.com/office/drawing/2014/chart" uri="{C3380CC4-5D6E-409C-BE32-E72D297353CC}">
                <c16:uniqueId val="{0000001E-D2A5-4AED-9621-4CAB6E21B36F}"/>
              </c:ext>
            </c:extLst>
          </c:dPt>
          <c:cat>
            <c:strRef>
              <c:f>('2c - Umwelt'!$C$14,'2c - Umwelt'!$C$18,'2c - Umwelt'!$C$22,'2c - Umwelt'!$C$26,'2c - Umwelt'!$C$30,'2c - Umwelt'!$C$34,'2c - Umwelt'!$C$38,'2c - Umwelt'!$C$42,'2c - Umwelt'!$C$46,'2c - Umwelt'!$C$50,'2c - Umwelt'!$C$81,'2c - Umwelt'!$C$85)</c:f>
              <c:strCache>
                <c:ptCount val="12"/>
                <c:pt idx="0">
                  <c:v>Bodenverbrauch</c:v>
                </c:pt>
                <c:pt idx="1">
                  <c:v>Bodenqualität</c:v>
                </c:pt>
                <c:pt idx="2">
                  <c:v>Wasserqualität</c:v>
                </c:pt>
                <c:pt idx="3">
                  <c:v>Luftqualität</c:v>
                </c:pt>
                <c:pt idx="4">
                  <c:v>Biodiversität</c:v>
                </c:pt>
                <c:pt idx="5">
                  <c:v>Landschaftsbild</c:v>
                </c:pt>
                <c:pt idx="6">
                  <c:v>Landwirtschaft</c:v>
                </c:pt>
                <c:pt idx="7">
                  <c:v>Energie</c:v>
                </c:pt>
                <c:pt idx="8">
                  <c:v>Verkehr</c:v>
                </c:pt>
                <c:pt idx="9">
                  <c:v>Kreislaufwirtschaft</c:v>
                </c:pt>
                <c:pt idx="10">
                  <c:v>Klimaschutz
</c:v>
                </c:pt>
                <c:pt idx="11">
                  <c:v>Klimaanpassung
</c:v>
                </c:pt>
              </c:strCache>
            </c:strRef>
          </c:cat>
          <c:val>
            <c:numRef>
              <c:f>('2c - Umwelt'!$L$14,'2c - Umwelt'!$L$18,'2c - Umwelt'!$L$22,'2c - Umwelt'!$L$26,'2c - Umwelt'!$L$30,'2c - Umwelt'!$L$34,'2c - Umwelt'!$L$38,'2c - Umwelt'!$L$42,'2c - Umwelt'!$L$46,'2c - Umwelt'!$L$50,'2c - Umwelt'!$L$80,'2c - Umwelt'!$L$84)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D2A5-4AED-9621-4CAB6E21B36F}"/>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0"/>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000000">
        <a:alpha val="0"/>
      </a:srgb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313514388160227"/>
          <c:y val="9.0005521455396365E-2"/>
          <c:w val="0.42591768344874975"/>
          <c:h val="0.74420714284333689"/>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Klimaschutz'!$J$14,'3a - Klimaschutz'!$J$18,'3a - Klimaschutz'!$J$22,'3a - Klimaschutz'!$J$26,'3a - Klimaschutz'!$J$30,'3a - Klimaschutz'!$J$34)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E4B-49F8-A0C5-B28786F80C53}"/>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Klimaschutz'!$K$14,'3a - Klimaschutz'!$K$18,'3a - Klimaschutz'!$K$22,'3a - Klimaschutz'!$K$26,'3a - Klimaschutz'!$K$30,'3a - Klimaschutz'!$K$34)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E4B-49F8-A0C5-B28786F80C53}"/>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8553408866363377"/>
          <c:y val="0.10404649247133881"/>
          <c:w val="0.34804936331107489"/>
          <c:h val="0.7043031454513361"/>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Klimaanpassung'!$J$14,'3b - Klimaanpassung'!$J$18,'3b - Klimaanpassung'!$J$22,'3b - Klimaanpassung'!$J$26,'3b - Klimaanpassung'!$J$30)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9F5-4128-9939-06BF9CC5EFE0}"/>
            </c:ext>
          </c:extLst>
        </c:ser>
        <c:ser>
          <c:idx val="1"/>
          <c:order val="1"/>
          <c:spPr>
            <a:solidFill>
              <a:srgbClr val="CE2029"/>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Klimaanpassung'!$K$14,'3b - Klimaanpassung'!$K$18,'3b - Klimaanpassung'!$K$22,'3b - Klimaanpassung'!$K$26,'3b - Klimaanpassung'!$K$30)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39F5-4128-9939-06BF9CC5EFE0}"/>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59797391063002"/>
          <c:y val="9.0005521455396365E-2"/>
          <c:w val="0.59693126098621518"/>
          <c:h val="0.74420714284333689"/>
        </c:manualLayout>
      </c:layout>
      <c:barChart>
        <c:barDir val="bar"/>
        <c:grouping val="stacked"/>
        <c:varyColors val="0"/>
        <c:ser>
          <c:idx val="0"/>
          <c:order val="0"/>
          <c:spPr>
            <a:solidFill>
              <a:srgbClr val="228B5B"/>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Klimaschutz'!$J$14,'3a - Klimaschutz'!$J$18,'3a - Klimaschutz'!$J$22,'3a - Klimaschutz'!$J$26,'3a - Klimaschutz'!$J$30,'3a - Klimaschutz'!$J$34)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834-4E3A-A6E4-3E324D869A7D}"/>
            </c:ext>
          </c:extLst>
        </c:ser>
        <c:ser>
          <c:idx val="1"/>
          <c:order val="1"/>
          <c:spPr>
            <a:solidFill>
              <a:srgbClr val="CE2029"/>
            </a:solidFill>
            <a:ln>
              <a:noFill/>
            </a:ln>
            <a:effectLst/>
          </c:spPr>
          <c:invertIfNegative val="0"/>
          <c:cat>
            <c:strRef>
              <c:f>('3a - Klimaschutz'!$C$14,'3a - Klimaschutz'!$C$18,'3a - Klimaschutz'!$C$22,'3a - Klimaschutz'!$C$26,'3a - Klimaschutz'!$C$30,'3a - Klimaschutz'!$C$34)</c:f>
              <c:strCache>
                <c:ptCount val="6"/>
                <c:pt idx="0">
                  <c:v>Energie</c:v>
                </c:pt>
                <c:pt idx="1">
                  <c:v>Verkehr</c:v>
                </c:pt>
                <c:pt idx="2">
                  <c:v>Industrie</c:v>
                </c:pt>
                <c:pt idx="3">
                  <c:v>Landwirtschaft und Wald</c:v>
                </c:pt>
                <c:pt idx="4">
                  <c:v>Beschaffung</c:v>
                </c:pt>
                <c:pt idx="5">
                  <c:v>Innovationsförderung</c:v>
                </c:pt>
              </c:strCache>
            </c:strRef>
          </c:cat>
          <c:val>
            <c:numRef>
              <c:f>('3a - Klimaschutz'!$K$14,'3a - Klimaschutz'!$K$18,'3a - Klimaschutz'!$K$22,'3a - Klimaschutz'!$K$26,'3a - Klimaschutz'!$K$30,'3a - Klimaschutz'!$K$34)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834-4E3A-A6E4-3E324D869A7D}"/>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100633731149967"/>
          <c:y val="0.10404649247133881"/>
          <c:w val="0.5883976316032935"/>
          <c:h val="0.7043031454513361"/>
        </c:manualLayout>
      </c:layout>
      <c:barChart>
        <c:barDir val="bar"/>
        <c:grouping val="stacked"/>
        <c:varyColors val="0"/>
        <c:ser>
          <c:idx val="0"/>
          <c:order val="0"/>
          <c:spPr>
            <a:solidFill>
              <a:srgbClr val="228B5B"/>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Klimaanpassung'!$J$14,'3b - Klimaanpassung'!$J$18,'3b - Klimaanpassung'!$J$22,'3b - Klimaanpassung'!$J$26,'3b - Klimaanpassung'!$J$30)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30D-46DE-975F-1087F74CE975}"/>
            </c:ext>
          </c:extLst>
        </c:ser>
        <c:ser>
          <c:idx val="1"/>
          <c:order val="1"/>
          <c:spPr>
            <a:solidFill>
              <a:srgbClr val="CE2029"/>
            </a:solidFill>
            <a:ln>
              <a:noFill/>
            </a:ln>
            <a:effectLst/>
          </c:spPr>
          <c:invertIfNegative val="0"/>
          <c:cat>
            <c:strRef>
              <c:f>('3b - Klimaanpassung'!$C$14,'3b - Klimaanpassung'!$C$18,'3b - Klimaanpassung'!$C$22,'3b - Klimaanpassung'!$C$26,'3b - Klimaanpassung'!$C$30)</c:f>
              <c:strCache>
                <c:ptCount val="5"/>
                <c:pt idx="0">
                  <c:v>Wasserhaushalt</c:v>
                </c:pt>
                <c:pt idx="1">
                  <c:v>Umgang mit Naturgefahren</c:v>
                </c:pt>
                <c:pt idx="2">
                  <c:v>Land- und/oder Forstwirtschaft</c:v>
                </c:pt>
                <c:pt idx="3">
                  <c:v>Biodiversität</c:v>
                </c:pt>
                <c:pt idx="4">
                  <c:v>Lebensqualität</c:v>
                </c:pt>
              </c:strCache>
            </c:strRef>
          </c:cat>
          <c:val>
            <c:numRef>
              <c:f>('3b - Klimaanpassung'!$K$14,'3b - Klimaanpassung'!$K$18,'3b - Klimaanpassung'!$K$22,'3b - Klimaanpassung'!$K$26,'3b - Klimaanpassung'!$K$30)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830D-46DE-975F-1087F74CE975}"/>
            </c:ext>
          </c:extLst>
        </c:ser>
        <c:dLbls>
          <c:showLegendKey val="0"/>
          <c:showVal val="0"/>
          <c:showCatName val="0"/>
          <c:showSerName val="0"/>
          <c:showPercent val="0"/>
          <c:showBubbleSize val="0"/>
        </c:dLbls>
        <c:gapWidth val="80"/>
        <c:overlap val="100"/>
        <c:axId val="1933534319"/>
        <c:axId val="1933527599"/>
      </c:barChart>
      <c:catAx>
        <c:axId val="1933534319"/>
        <c:scaling>
          <c:orientation val="maxMin"/>
        </c:scaling>
        <c:delete val="0"/>
        <c:axPos val="l"/>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27599"/>
        <c:crosses val="autoZero"/>
        <c:auto val="1"/>
        <c:lblAlgn val="ctr"/>
        <c:lblOffset val="300"/>
        <c:noMultiLvlLbl val="0"/>
      </c:catAx>
      <c:valAx>
        <c:axId val="193352759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33534319"/>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02129412212487"/>
          <c:y val="2.1973553876299273E-2"/>
          <c:w val="0.80926552129826845"/>
          <c:h val="0.75541617824531659"/>
        </c:manualLayout>
      </c:layout>
      <c:barChart>
        <c:barDir val="bar"/>
        <c:grouping val="stacked"/>
        <c:varyColors val="0"/>
        <c:ser>
          <c:idx val="0"/>
          <c:order val="0"/>
          <c:spPr>
            <a:solidFill>
              <a:srgbClr val="CE2029"/>
            </a:solidFill>
            <a:ln>
              <a:noFill/>
            </a:ln>
            <a:effectLst/>
          </c:spPr>
          <c:invertIfNegative val="0"/>
          <c:cat>
            <c:strRef>
              <c:f>'4 - Auswertung'!$C$7:$C$9</c:f>
              <c:strCache>
                <c:ptCount val="3"/>
                <c:pt idx="0">
                  <c:v>Wirtschaft</c:v>
                </c:pt>
                <c:pt idx="1">
                  <c:v>Gesellschaft</c:v>
                </c:pt>
                <c:pt idx="2">
                  <c:v>Umwelt</c:v>
                </c:pt>
              </c:strCache>
            </c:strRef>
          </c:cat>
          <c:val>
            <c:numRef>
              <c:f>'4 - Auswertung'!$D$7:$D$9</c:f>
              <c:numCache>
                <c:formatCode>General</c:formatCode>
                <c:ptCount val="3"/>
                <c:pt idx="0">
                  <c:v>0</c:v>
                </c:pt>
                <c:pt idx="1">
                  <c:v>0</c:v>
                </c:pt>
                <c:pt idx="2">
                  <c:v>0</c:v>
                </c:pt>
              </c:numCache>
            </c:numRef>
          </c:val>
          <c:extLst>
            <c:ext xmlns:c16="http://schemas.microsoft.com/office/drawing/2014/chart" uri="{C3380CC4-5D6E-409C-BE32-E72D297353CC}">
              <c16:uniqueId val="{00000000-42E7-4207-A92F-C0B326CF83A0}"/>
            </c:ext>
          </c:extLst>
        </c:ser>
        <c:ser>
          <c:idx val="1"/>
          <c:order val="1"/>
          <c:spPr>
            <a:solidFill>
              <a:srgbClr val="228B5B"/>
            </a:solidFill>
            <a:ln>
              <a:noFill/>
            </a:ln>
            <a:effectLst/>
          </c:spPr>
          <c:invertIfNegative val="0"/>
          <c:cat>
            <c:strRef>
              <c:f>'4 - Auswertung'!$C$7:$C$9</c:f>
              <c:strCache>
                <c:ptCount val="3"/>
                <c:pt idx="0">
                  <c:v>Wirtschaft</c:v>
                </c:pt>
                <c:pt idx="1">
                  <c:v>Gesellschaft</c:v>
                </c:pt>
                <c:pt idx="2">
                  <c:v>Umwelt</c:v>
                </c:pt>
              </c:strCache>
            </c:strRef>
          </c:cat>
          <c:val>
            <c:numRef>
              <c:f>'4 - Auswertung'!$E$7:$E$9</c:f>
              <c:numCache>
                <c:formatCode>General</c:formatCode>
                <c:ptCount val="3"/>
                <c:pt idx="0">
                  <c:v>0</c:v>
                </c:pt>
                <c:pt idx="1">
                  <c:v>0</c:v>
                </c:pt>
                <c:pt idx="2">
                  <c:v>0</c:v>
                </c:pt>
              </c:numCache>
            </c:numRef>
          </c:val>
          <c:extLst>
            <c:ext xmlns:c16="http://schemas.microsoft.com/office/drawing/2014/chart" uri="{C3380CC4-5D6E-409C-BE32-E72D297353CC}">
              <c16:uniqueId val="{00000001-42E7-4207-A92F-C0B326CF83A0}"/>
            </c:ext>
          </c:extLst>
        </c:ser>
        <c:dLbls>
          <c:showLegendKey val="0"/>
          <c:showVal val="0"/>
          <c:showCatName val="0"/>
          <c:showSerName val="0"/>
          <c:showPercent val="0"/>
          <c:showBubbleSize val="0"/>
        </c:dLbls>
        <c:gapWidth val="120"/>
        <c:overlap val="100"/>
        <c:axId val="103118911"/>
        <c:axId val="103116991"/>
      </c:barChart>
      <c:catAx>
        <c:axId val="103118911"/>
        <c:scaling>
          <c:orientation val="maxMin"/>
        </c:scaling>
        <c:delete val="0"/>
        <c:axPos val="l"/>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3116991"/>
        <c:crosses val="autoZero"/>
        <c:auto val="1"/>
        <c:lblAlgn val="ctr"/>
        <c:lblOffset val="100"/>
        <c:noMultiLvlLbl val="0"/>
      </c:catAx>
      <c:valAx>
        <c:axId val="103116991"/>
        <c:scaling>
          <c:orientation val="minMax"/>
        </c:scaling>
        <c:delete val="0"/>
        <c:axPos val="t"/>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31189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79565475094653"/>
          <c:y val="8.0600072942575169E-3"/>
          <c:w val="0.68556040382133743"/>
          <c:h val="0.89679901866220568"/>
        </c:manualLayout>
      </c:layout>
      <c:barChart>
        <c:barDir val="bar"/>
        <c:grouping val="stacked"/>
        <c:varyColors val="0"/>
        <c:ser>
          <c:idx val="0"/>
          <c:order val="0"/>
          <c:spPr>
            <a:solidFill>
              <a:srgbClr val="228B5B"/>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Wirtschaft'!$J$14,'2a - Wirtschaft'!$J$18,'2a - Wirtschaft'!$J$22,'2a - Wirtschaft'!$J$26,'2a - Wirtschaft'!$J$30,'2a - Wirtschaft'!$J$34,'2a - Wirtschaft'!$J$38,'2a - Wirtschaft'!$J$42,'2a - Wirtschaft'!$J$46)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B1F-4113-A984-2CE27B0D88EB}"/>
            </c:ext>
          </c:extLst>
        </c:ser>
        <c:ser>
          <c:idx val="1"/>
          <c:order val="1"/>
          <c:spPr>
            <a:solidFill>
              <a:srgbClr val="CE2029"/>
            </a:solidFill>
            <a:ln>
              <a:noFill/>
            </a:ln>
            <a:effectLst/>
          </c:spPr>
          <c:invertIfNegative val="0"/>
          <c:cat>
            <c:strRef>
              <c:f>('2a - Wirtschaft'!$C$14,'2a - Wirtschaft'!$C$18,'2a - Wirtschaft'!$C$22,'2a - Wirtschaft'!$C$26,'2a - Wirtschaft'!$C$30,'2a - Wirtschaft'!$C$34,'2a - Wirtschaft'!$C$38,'2a - Wirtschaft'!$C$42,'2a - Wirtschaft'!$C$46)</c:f>
              <c:strCache>
                <c:ptCount val="9"/>
                <c:pt idx="0">
                  <c:v>Wirtschaftliche Leistungsfähigkeit</c:v>
                </c:pt>
                <c:pt idx="1">
                  <c:v>Standortattraktivität</c:v>
                </c:pt>
                <c:pt idx="2">
                  <c:v>Innovation</c:v>
                </c:pt>
                <c:pt idx="3">
                  <c:v>Kaufkraft und finanzielle Lage</c:v>
                </c:pt>
                <c:pt idx="4">
                  <c:v>Arbeitsmarkt</c:v>
                </c:pt>
                <c:pt idx="5">
                  <c:v>Infrastruktur</c:v>
                </c:pt>
                <c:pt idx="6">
                  <c:v>Entkopplung</c:v>
                </c:pt>
                <c:pt idx="7">
                  <c:v>Öffentlicher Haushalt</c:v>
                </c:pt>
                <c:pt idx="8">
                  <c:v>Leistungsfähiger Kanton</c:v>
                </c:pt>
              </c:strCache>
            </c:strRef>
          </c:cat>
          <c:val>
            <c:numRef>
              <c:f>('2a - Wirtschaft'!$K$14,'2a - Wirtschaft'!$K$18,'2a - Wirtschaft'!$K$22,'2a - Wirtschaft'!$K$26,'2a - Wirtschaft'!$K$30,'2a - Wirtschaft'!$K$34,'2a - Wirtschaft'!$K$38,'2a - Wirtschaft'!$K$42,'2a - Wirtschaft'!$K$46)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9B1F-4113-A984-2CE27B0D88EB}"/>
            </c:ext>
          </c:extLst>
        </c:ser>
        <c:dLbls>
          <c:showLegendKey val="0"/>
          <c:showVal val="0"/>
          <c:showCatName val="0"/>
          <c:showSerName val="0"/>
          <c:showPercent val="0"/>
          <c:showBubbleSize val="0"/>
        </c:dLbls>
        <c:gapWidth val="80"/>
        <c:overlap val="100"/>
        <c:axId val="1920262239"/>
        <c:axId val="1920263679"/>
      </c:barChart>
      <c:catAx>
        <c:axId val="1920262239"/>
        <c:scaling>
          <c:orientation val="maxMin"/>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3679"/>
        <c:crosses val="autoZero"/>
        <c:auto val="1"/>
        <c:lblAlgn val="ctr"/>
        <c:lblOffset val="300"/>
        <c:noMultiLvlLbl val="0"/>
      </c:catAx>
      <c:valAx>
        <c:axId val="1920263679"/>
        <c:scaling>
          <c:orientation val="minMax"/>
          <c:max val="2"/>
          <c:min val="-2"/>
        </c:scaling>
        <c:delete val="0"/>
        <c:axPos val="t"/>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20262239"/>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nchor="t" anchorCtr="1"/>
    <a:lstStyle/>
    <a:p>
      <a:pPr>
        <a:defRPr sz="8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19234</xdr:colOff>
      <xdr:row>68</xdr:row>
      <xdr:rowOff>133259</xdr:rowOff>
    </xdr:from>
    <xdr:to>
      <xdr:col>2</xdr:col>
      <xdr:colOff>1414556</xdr:colOff>
      <xdr:row>74</xdr:row>
      <xdr:rowOff>57899</xdr:rowOff>
    </xdr:to>
    <xdr:pic>
      <xdr:nvPicPr>
        <xdr:cNvPr id="7" name="Grafik 2" descr="Ein Bild, das Schrift, Symbol, Logo, Grafiken enthält.&#10;&#10;KI-generierte Inhalte können fehlerhaft sein.">
          <a:extLst>
            <a:ext uri="{FF2B5EF4-FFF2-40B4-BE49-F238E27FC236}">
              <a16:creationId xmlns:a16="http://schemas.microsoft.com/office/drawing/2014/main" id="{68F5003E-6DC0-C62D-6EC6-9917DBBCF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619" y="13717374"/>
          <a:ext cx="1541860" cy="803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233547</xdr:colOff>
      <xdr:row>62</xdr:row>
      <xdr:rowOff>66860</xdr:rowOff>
    </xdr:from>
    <xdr:to>
      <xdr:col>2</xdr:col>
      <xdr:colOff>1472896</xdr:colOff>
      <xdr:row>62</xdr:row>
      <xdr:rowOff>914538</xdr:rowOff>
    </xdr:to>
    <xdr:pic>
      <xdr:nvPicPr>
        <xdr:cNvPr id="8" name="Grafik 7" descr="Ein Bild, das Text, Grafiken, Grafikdesign, Schrift enthält.&#10;&#10;KI-generierte Inhalte können fehlerhaft sein.">
          <a:extLst>
            <a:ext uri="{FF2B5EF4-FFF2-40B4-BE49-F238E27FC236}">
              <a16:creationId xmlns:a16="http://schemas.microsoft.com/office/drawing/2014/main" id="{BAB33DA0-82BA-F997-714F-0A5421AAF6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547" y="11709341"/>
          <a:ext cx="1632072" cy="847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1684196</xdr:colOff>
      <xdr:row>1</xdr:row>
      <xdr:rowOff>116975</xdr:rowOff>
    </xdr:from>
    <xdr:to>
      <xdr:col>5</xdr:col>
      <xdr:colOff>55270</xdr:colOff>
      <xdr:row>1</xdr:row>
      <xdr:rowOff>785435</xdr:rowOff>
    </xdr:to>
    <xdr:pic>
      <xdr:nvPicPr>
        <xdr:cNvPr id="3" name="Grafik 2">
          <a:extLst>
            <a:ext uri="{FF2B5EF4-FFF2-40B4-BE49-F238E27FC236}">
              <a16:creationId xmlns:a16="http://schemas.microsoft.com/office/drawing/2014/main" id="{1EFBB845-6B3E-6192-8348-E33061517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3496" y="260583"/>
          <a:ext cx="1334082" cy="668460"/>
        </a:xfrm>
        <a:prstGeom prst="rect">
          <a:avLst/>
        </a:prstGeom>
      </xdr:spPr>
    </xdr:pic>
    <xdr:clientData/>
  </xdr:twoCellAnchor>
  <xdr:twoCellAnchor editAs="oneCell">
    <xdr:from>
      <xdr:col>1</xdr:col>
      <xdr:colOff>140806</xdr:colOff>
      <xdr:row>24</xdr:row>
      <xdr:rowOff>16568</xdr:rowOff>
    </xdr:from>
    <xdr:to>
      <xdr:col>3</xdr:col>
      <xdr:colOff>115957</xdr:colOff>
      <xdr:row>29</xdr:row>
      <xdr:rowOff>93187</xdr:rowOff>
    </xdr:to>
    <xdr:pic>
      <xdr:nvPicPr>
        <xdr:cNvPr id="6" name="Grafik 5" descr="Ein Bild, das Text, Grafiken, Grafikdesign, Schrift enthält.&#10;&#10;KI-generierte Inhalte können fehlerhaft sein.">
          <a:extLst>
            <a:ext uri="{FF2B5EF4-FFF2-40B4-BE49-F238E27FC236}">
              <a16:creationId xmlns:a16="http://schemas.microsoft.com/office/drawing/2014/main" id="{DD7E560F-8F94-CB10-8277-374DED440F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589" y="5988329"/>
          <a:ext cx="1789042" cy="929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14451</xdr:colOff>
      <xdr:row>53</xdr:row>
      <xdr:rowOff>73571</xdr:rowOff>
    </xdr:from>
    <xdr:to>
      <xdr:col>4</xdr:col>
      <xdr:colOff>1134634</xdr:colOff>
      <xdr:row>67</xdr:row>
      <xdr:rowOff>25400</xdr:rowOff>
    </xdr:to>
    <xdr:graphicFrame macro="">
      <xdr:nvGraphicFramePr>
        <xdr:cNvPr id="5" name="Diagramm 1">
          <a:extLst>
            <a:ext uri="{FF2B5EF4-FFF2-40B4-BE49-F238E27FC236}">
              <a16:creationId xmlns:a16="http://schemas.microsoft.com/office/drawing/2014/main" id="{21C171D8-6F77-4C60-8B86-E7FB48021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223631</xdr:colOff>
      <xdr:row>53</xdr:row>
      <xdr:rowOff>124238</xdr:rowOff>
    </xdr:from>
    <xdr:to>
      <xdr:col>4</xdr:col>
      <xdr:colOff>1095695</xdr:colOff>
      <xdr:row>67</xdr:row>
      <xdr:rowOff>62505</xdr:rowOff>
    </xdr:to>
    <xdr:graphicFrame macro="">
      <xdr:nvGraphicFramePr>
        <xdr:cNvPr id="3" name="Diagramm 2">
          <a:extLst>
            <a:ext uri="{FF2B5EF4-FFF2-40B4-BE49-F238E27FC236}">
              <a16:creationId xmlns:a16="http://schemas.microsoft.com/office/drawing/2014/main" id="{E6D034B0-A312-4769-8514-C325E3A77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3185</xdr:colOff>
      <xdr:row>93</xdr:row>
      <xdr:rowOff>117868</xdr:rowOff>
    </xdr:from>
    <xdr:to>
      <xdr:col>4</xdr:col>
      <xdr:colOff>1012449</xdr:colOff>
      <xdr:row>110</xdr:row>
      <xdr:rowOff>112849</xdr:rowOff>
    </xdr:to>
    <xdr:graphicFrame macro="">
      <xdr:nvGraphicFramePr>
        <xdr:cNvPr id="4" name="Diagramm 3">
          <a:extLst>
            <a:ext uri="{FF2B5EF4-FFF2-40B4-BE49-F238E27FC236}">
              <a16:creationId xmlns:a16="http://schemas.microsoft.com/office/drawing/2014/main" id="{7DB90781-7F12-4863-B956-2A2BD888D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183175</xdr:colOff>
      <xdr:row>80</xdr:row>
      <xdr:rowOff>139221</xdr:rowOff>
    </xdr:from>
    <xdr:to>
      <xdr:col>2</xdr:col>
      <xdr:colOff>2044214</xdr:colOff>
      <xdr:row>82</xdr:row>
      <xdr:rowOff>95260</xdr:rowOff>
    </xdr:to>
    <xdr:graphicFrame macro="">
      <xdr:nvGraphicFramePr>
        <xdr:cNvPr id="6" name="Diagramm 5">
          <a:extLst>
            <a:ext uri="{FF2B5EF4-FFF2-40B4-BE49-F238E27FC236}">
              <a16:creationId xmlns:a16="http://schemas.microsoft.com/office/drawing/2014/main" id="{52CC3B46-7E0D-42AE-B1A9-E6BF7F8B4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130907</xdr:colOff>
      <xdr:row>84</xdr:row>
      <xdr:rowOff>212480</xdr:rowOff>
    </xdr:from>
    <xdr:to>
      <xdr:col>2</xdr:col>
      <xdr:colOff>2079870</xdr:colOff>
      <xdr:row>86</xdr:row>
      <xdr:rowOff>109904</xdr:rowOff>
    </xdr:to>
    <xdr:graphicFrame macro="">
      <xdr:nvGraphicFramePr>
        <xdr:cNvPr id="8" name="Diagramm 7">
          <a:extLst>
            <a:ext uri="{FF2B5EF4-FFF2-40B4-BE49-F238E27FC236}">
              <a16:creationId xmlns:a16="http://schemas.microsoft.com/office/drawing/2014/main" id="{02E18E22-2522-4D58-ABB6-EA71908DE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209063</xdr:colOff>
      <xdr:row>42</xdr:row>
      <xdr:rowOff>37612</xdr:rowOff>
    </xdr:from>
    <xdr:to>
      <xdr:col>4</xdr:col>
      <xdr:colOff>999157</xdr:colOff>
      <xdr:row>49</xdr:row>
      <xdr:rowOff>136566</xdr:rowOff>
    </xdr:to>
    <xdr:graphicFrame macro="">
      <xdr:nvGraphicFramePr>
        <xdr:cNvPr id="4" name="Diagramm 3">
          <a:extLst>
            <a:ext uri="{FF2B5EF4-FFF2-40B4-BE49-F238E27FC236}">
              <a16:creationId xmlns:a16="http://schemas.microsoft.com/office/drawing/2014/main" id="{8A0C8334-1E00-4307-8D86-B36186FE9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1</xdr:col>
      <xdr:colOff>90854</xdr:colOff>
      <xdr:row>38</xdr:row>
      <xdr:rowOff>45428</xdr:rowOff>
    </xdr:from>
    <xdr:to>
      <xdr:col>4</xdr:col>
      <xdr:colOff>1130063</xdr:colOff>
      <xdr:row>43</xdr:row>
      <xdr:rowOff>31151</xdr:rowOff>
    </xdr:to>
    <xdr:graphicFrame macro="">
      <xdr:nvGraphicFramePr>
        <xdr:cNvPr id="4" name="Diagramm 3">
          <a:extLst>
            <a:ext uri="{FF2B5EF4-FFF2-40B4-BE49-F238E27FC236}">
              <a16:creationId xmlns:a16="http://schemas.microsoft.com/office/drawing/2014/main" id="{1A3B9E0C-925F-413A-A3E4-CEB557DDB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196850</xdr:colOff>
      <xdr:row>4</xdr:row>
      <xdr:rowOff>165100</xdr:rowOff>
    </xdr:from>
    <xdr:to>
      <xdr:col>5</xdr:col>
      <xdr:colOff>323850</xdr:colOff>
      <xdr:row>10</xdr:row>
      <xdr:rowOff>171450</xdr:rowOff>
    </xdr:to>
    <xdr:sp macro="" textlink="">
      <xdr:nvSpPr>
        <xdr:cNvPr id="2" name="Rechteck 1">
          <a:extLst>
            <a:ext uri="{FF2B5EF4-FFF2-40B4-BE49-F238E27FC236}">
              <a16:creationId xmlns:a16="http://schemas.microsoft.com/office/drawing/2014/main" id="{9B36F0F1-9D4C-FE29-76F0-3357DDD812AE}"/>
            </a:ext>
          </a:extLst>
        </xdr:cNvPr>
        <xdr:cNvSpPr/>
      </xdr:nvSpPr>
      <xdr:spPr>
        <a:xfrm>
          <a:off x="196850" y="762000"/>
          <a:ext cx="4584700" cy="11112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148948</xdr:colOff>
      <xdr:row>5</xdr:row>
      <xdr:rowOff>62755</xdr:rowOff>
    </xdr:from>
    <xdr:to>
      <xdr:col>6</xdr:col>
      <xdr:colOff>0</xdr:colOff>
      <xdr:row>11</xdr:row>
      <xdr:rowOff>6351</xdr:rowOff>
    </xdr:to>
    <xdr:graphicFrame macro="">
      <xdr:nvGraphicFramePr>
        <xdr:cNvPr id="14" name="Diagramm 1">
          <a:extLst>
            <a:ext uri="{FF2B5EF4-FFF2-40B4-BE49-F238E27FC236}">
              <a16:creationId xmlns:a16="http://schemas.microsoft.com/office/drawing/2014/main" id="{7533DBA0-1BE9-C6A0-CC3B-58D9B93D7B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0</xdr:colOff>
      <xdr:row>13</xdr:row>
      <xdr:rowOff>63501</xdr:rowOff>
    </xdr:from>
    <xdr:to>
      <xdr:col>5</xdr:col>
      <xdr:colOff>110188</xdr:colOff>
      <xdr:row>13</xdr:row>
      <xdr:rowOff>1974851</xdr:rowOff>
    </xdr:to>
    <xdr:graphicFrame macro="">
      <xdr:nvGraphicFramePr>
        <xdr:cNvPr id="7" name="Diagramm 1">
          <a:extLst>
            <a:ext uri="{FF2B5EF4-FFF2-40B4-BE49-F238E27FC236}">
              <a16:creationId xmlns:a16="http://schemas.microsoft.com/office/drawing/2014/main" id="{0EC6EACD-B07F-4653-B494-92FD2196E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58615</xdr:colOff>
      <xdr:row>15</xdr:row>
      <xdr:rowOff>68874</xdr:rowOff>
    </xdr:from>
    <xdr:to>
      <xdr:col>5</xdr:col>
      <xdr:colOff>165538</xdr:colOff>
      <xdr:row>15</xdr:row>
      <xdr:rowOff>1978402</xdr:rowOff>
    </xdr:to>
    <xdr:graphicFrame macro="">
      <xdr:nvGraphicFramePr>
        <xdr:cNvPr id="4" name="Diagramm 3">
          <a:extLst>
            <a:ext uri="{FF2B5EF4-FFF2-40B4-BE49-F238E27FC236}">
              <a16:creationId xmlns:a16="http://schemas.microsoft.com/office/drawing/2014/main" id="{613EEDAB-E95D-4E4C-8890-40711289AE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xdr:col>
      <xdr:colOff>131886</xdr:colOff>
      <xdr:row>17</xdr:row>
      <xdr:rowOff>109902</xdr:rowOff>
    </xdr:from>
    <xdr:to>
      <xdr:col>5</xdr:col>
      <xdr:colOff>239000</xdr:colOff>
      <xdr:row>17</xdr:row>
      <xdr:rowOff>2498557</xdr:rowOff>
    </xdr:to>
    <xdr:graphicFrame macro="">
      <xdr:nvGraphicFramePr>
        <xdr:cNvPr id="5" name="Diagramm 4">
          <a:extLst>
            <a:ext uri="{FF2B5EF4-FFF2-40B4-BE49-F238E27FC236}">
              <a16:creationId xmlns:a16="http://schemas.microsoft.com/office/drawing/2014/main" id="{B6A00BC6-1596-42A9-A03F-FF2D60A1F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xdr:col>
      <xdr:colOff>161192</xdr:colOff>
      <xdr:row>22</xdr:row>
      <xdr:rowOff>65943</xdr:rowOff>
    </xdr:from>
    <xdr:to>
      <xdr:col>5</xdr:col>
      <xdr:colOff>271811</xdr:colOff>
      <xdr:row>22</xdr:row>
      <xdr:rowOff>1492250</xdr:rowOff>
    </xdr:to>
    <xdr:graphicFrame macro="">
      <xdr:nvGraphicFramePr>
        <xdr:cNvPr id="6" name="Diagramm 5">
          <a:extLst>
            <a:ext uri="{FF2B5EF4-FFF2-40B4-BE49-F238E27FC236}">
              <a16:creationId xmlns:a16="http://schemas.microsoft.com/office/drawing/2014/main" id="{082FED52-DC45-489A-9141-F1F2FDE6B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xdr:col>
      <xdr:colOff>117231</xdr:colOff>
      <xdr:row>26</xdr:row>
      <xdr:rowOff>65943</xdr:rowOff>
    </xdr:from>
    <xdr:to>
      <xdr:col>5</xdr:col>
      <xdr:colOff>227850</xdr:colOff>
      <xdr:row>26</xdr:row>
      <xdr:rowOff>1346200</xdr:rowOff>
    </xdr:to>
    <xdr:graphicFrame macro="">
      <xdr:nvGraphicFramePr>
        <xdr:cNvPr id="9" name="Diagramm 8">
          <a:extLst>
            <a:ext uri="{FF2B5EF4-FFF2-40B4-BE49-F238E27FC236}">
              <a16:creationId xmlns:a16="http://schemas.microsoft.com/office/drawing/2014/main" id="{9F367A64-6151-4B32-94C0-F5029A24A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achhaltigkeit@ag.ch" TargetMode="External"/><Relationship Id="rId1" Type="http://schemas.openxmlformats.org/officeDocument/2006/relationships/hyperlink" Target="https://www.ag.ch/de/verwaltung/bvu/umwelt-natur-landschaft/nachhaltige-entwicklung/bericht-nachhaltige-entwicklu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g.ch/media/kanton-aargau/dfr/dokumente/immobilien/projekte/richtlinien-und-standards/der-weg-zu-netto-null-treibhausgasemissione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38C0-26A8-411D-A79C-2BA46C52F1D6}">
  <sheetPr codeName="Tabelle1">
    <tabColor theme="0"/>
  </sheetPr>
  <dimension ref="A1:C69"/>
  <sheetViews>
    <sheetView showGridLines="0" showRowColHeaders="0" topLeftCell="A44" zoomScale="150" zoomScaleNormal="150" workbookViewId="0">
      <selection activeCell="E49" sqref="E49"/>
    </sheetView>
  </sheetViews>
  <sheetFormatPr baseColWidth="10" defaultColWidth="10.77734375" defaultRowHeight="10.199999999999999" x14ac:dyDescent="0.2"/>
  <cols>
    <col min="1" max="1" width="3.77734375" style="1" customWidth="1"/>
    <col min="2" max="2" width="2.21875" style="1" customWidth="1"/>
    <col min="3" max="3" width="75.77734375" style="1" customWidth="1"/>
    <col min="4" max="16384" width="10.77734375" style="1"/>
  </cols>
  <sheetData>
    <row r="1" spans="1:3" ht="1.5" customHeight="1" x14ac:dyDescent="0.2">
      <c r="A1" s="159"/>
    </row>
    <row r="2" spans="1:3" ht="20.399999999999999" x14ac:dyDescent="0.2">
      <c r="A2" s="1" t="s">
        <v>203</v>
      </c>
    </row>
    <row r="3" spans="1:3" ht="23.25" customHeight="1" x14ac:dyDescent="0.2">
      <c r="B3" s="193" t="s">
        <v>210</v>
      </c>
      <c r="C3" s="193"/>
    </row>
    <row r="4" spans="1:3" x14ac:dyDescent="0.2">
      <c r="C4" s="135"/>
    </row>
    <row r="5" spans="1:3" ht="23.25" customHeight="1" x14ac:dyDescent="0.2">
      <c r="B5" s="186" t="s">
        <v>237</v>
      </c>
      <c r="C5" s="186"/>
    </row>
    <row r="6" spans="1:3" ht="9" customHeight="1" x14ac:dyDescent="0.2"/>
    <row r="7" spans="1:3" s="4" customFormat="1" ht="15" customHeight="1" x14ac:dyDescent="0.3">
      <c r="B7" s="192" t="s">
        <v>221</v>
      </c>
      <c r="C7" s="192"/>
    </row>
    <row r="8" spans="1:3" ht="20.399999999999999" x14ac:dyDescent="0.2">
      <c r="B8" s="139" t="s">
        <v>265</v>
      </c>
      <c r="C8" s="5" t="s">
        <v>222</v>
      </c>
    </row>
    <row r="9" spans="1:3" ht="20.399999999999999" x14ac:dyDescent="0.2">
      <c r="B9" s="139" t="s">
        <v>265</v>
      </c>
      <c r="C9" s="14" t="s">
        <v>223</v>
      </c>
    </row>
    <row r="10" spans="1:3" ht="20.399999999999999" x14ac:dyDescent="0.2">
      <c r="B10" s="139" t="s">
        <v>265</v>
      </c>
      <c r="C10" s="14" t="s">
        <v>224</v>
      </c>
    </row>
    <row r="11" spans="1:3" ht="20.399999999999999" x14ac:dyDescent="0.2">
      <c r="B11" s="139" t="s">
        <v>265</v>
      </c>
      <c r="C11" s="14" t="s">
        <v>225</v>
      </c>
    </row>
    <row r="12" spans="1:3" x14ac:dyDescent="0.2">
      <c r="B12" s="139" t="s">
        <v>265</v>
      </c>
      <c r="C12" s="14" t="s">
        <v>226</v>
      </c>
    </row>
    <row r="14" spans="1:3" ht="15" customHeight="1" x14ac:dyDescent="0.2">
      <c r="B14" s="182" t="s">
        <v>227</v>
      </c>
      <c r="C14" s="182"/>
    </row>
    <row r="15" spans="1:3" ht="20.399999999999999" x14ac:dyDescent="0.2">
      <c r="B15" s="139" t="s">
        <v>265</v>
      </c>
      <c r="C15" s="14" t="s">
        <v>266</v>
      </c>
    </row>
    <row r="16" spans="1:3" ht="30.6" x14ac:dyDescent="0.2">
      <c r="B16" s="139" t="s">
        <v>265</v>
      </c>
      <c r="C16" s="14" t="s">
        <v>286</v>
      </c>
    </row>
    <row r="17" spans="2:3" x14ac:dyDescent="0.2">
      <c r="B17" s="139" t="s">
        <v>265</v>
      </c>
      <c r="C17" s="14" t="s">
        <v>267</v>
      </c>
    </row>
    <row r="19" spans="2:3" ht="15" customHeight="1" x14ac:dyDescent="0.2">
      <c r="B19" s="190" t="s">
        <v>211</v>
      </c>
      <c r="C19" s="190"/>
    </row>
    <row r="20" spans="2:3" ht="11.25" customHeight="1" x14ac:dyDescent="0.2">
      <c r="B20" s="191" t="s">
        <v>212</v>
      </c>
      <c r="C20" s="191"/>
    </row>
    <row r="21" spans="2:3" x14ac:dyDescent="0.2">
      <c r="C21" s="136"/>
    </row>
    <row r="22" spans="2:3" ht="15" customHeight="1" x14ac:dyDescent="0.2">
      <c r="B22" s="190" t="s">
        <v>228</v>
      </c>
      <c r="C22" s="190"/>
    </row>
    <row r="23" spans="2:3" ht="12.75" customHeight="1" x14ac:dyDescent="0.2">
      <c r="B23" s="183" t="s">
        <v>213</v>
      </c>
      <c r="C23" s="183"/>
    </row>
    <row r="24" spans="2:3" ht="14.25" customHeight="1" x14ac:dyDescent="0.2">
      <c r="C24" s="14"/>
    </row>
    <row r="25" spans="2:3" ht="15" customHeight="1" x14ac:dyDescent="0.2">
      <c r="B25" s="186" t="s">
        <v>229</v>
      </c>
      <c r="C25" s="186"/>
    </row>
    <row r="26" spans="2:3" ht="48" customHeight="1" x14ac:dyDescent="0.2">
      <c r="B26" s="182" t="s">
        <v>214</v>
      </c>
      <c r="C26" s="182"/>
    </row>
    <row r="27" spans="2:3" x14ac:dyDescent="0.2">
      <c r="C27" s="14"/>
    </row>
    <row r="28" spans="2:3" ht="15" customHeight="1" x14ac:dyDescent="0.2">
      <c r="B28" s="186" t="s">
        <v>230</v>
      </c>
      <c r="C28" s="186"/>
    </row>
    <row r="29" spans="2:3" ht="24.75" customHeight="1" x14ac:dyDescent="0.2">
      <c r="B29" s="183" t="s">
        <v>231</v>
      </c>
      <c r="C29" s="183"/>
    </row>
    <row r="30" spans="2:3" x14ac:dyDescent="0.2">
      <c r="C30" s="14"/>
    </row>
    <row r="31" spans="2:3" ht="15" customHeight="1" x14ac:dyDescent="0.2">
      <c r="B31" s="186" t="s">
        <v>232</v>
      </c>
      <c r="C31" s="186"/>
    </row>
    <row r="32" spans="2:3" ht="34.5" customHeight="1" x14ac:dyDescent="0.2">
      <c r="B32" s="183" t="s">
        <v>238</v>
      </c>
      <c r="C32" s="183"/>
    </row>
    <row r="33" spans="2:3" ht="15" customHeight="1" x14ac:dyDescent="0.2">
      <c r="B33" s="189" t="s">
        <v>239</v>
      </c>
      <c r="C33" s="189"/>
    </row>
    <row r="34" spans="2:3" ht="7.5" customHeight="1" x14ac:dyDescent="0.2">
      <c r="C34" s="137"/>
    </row>
    <row r="35" spans="2:3" ht="24" customHeight="1" x14ac:dyDescent="0.2">
      <c r="B35" s="182" t="s">
        <v>215</v>
      </c>
      <c r="C35" s="182"/>
    </row>
    <row r="36" spans="2:3" x14ac:dyDescent="0.2">
      <c r="C36" s="14"/>
    </row>
    <row r="37" spans="2:3" ht="13.5" customHeight="1" x14ac:dyDescent="0.2">
      <c r="B37" s="182" t="s">
        <v>273</v>
      </c>
      <c r="C37" s="182"/>
    </row>
    <row r="38" spans="2:3" ht="36.75" customHeight="1" x14ac:dyDescent="0.2">
      <c r="B38" s="139" t="s">
        <v>265</v>
      </c>
      <c r="C38" s="4" t="s">
        <v>216</v>
      </c>
    </row>
    <row r="39" spans="2:3" ht="36" customHeight="1" x14ac:dyDescent="0.2">
      <c r="B39" s="139" t="s">
        <v>265</v>
      </c>
      <c r="C39" s="4" t="s">
        <v>217</v>
      </c>
    </row>
    <row r="40" spans="2:3" ht="13.5" customHeight="1" x14ac:dyDescent="0.2">
      <c r="B40" s="139" t="s">
        <v>265</v>
      </c>
      <c r="C40" s="4" t="s">
        <v>218</v>
      </c>
    </row>
    <row r="41" spans="2:3" x14ac:dyDescent="0.2">
      <c r="C41" s="14"/>
    </row>
    <row r="42" spans="2:3" ht="34.5" customHeight="1" x14ac:dyDescent="0.2">
      <c r="B42" s="183" t="s">
        <v>219</v>
      </c>
      <c r="C42" s="183"/>
    </row>
    <row r="43" spans="2:3" x14ac:dyDescent="0.2">
      <c r="C43" s="14"/>
    </row>
    <row r="44" spans="2:3" ht="36" customHeight="1" x14ac:dyDescent="0.2">
      <c r="B44" s="183" t="s">
        <v>274</v>
      </c>
      <c r="C44" s="183"/>
    </row>
    <row r="45" spans="2:3" x14ac:dyDescent="0.2">
      <c r="C45" s="14"/>
    </row>
    <row r="46" spans="2:3" ht="15" customHeight="1" x14ac:dyDescent="0.2">
      <c r="B46" s="184" t="s">
        <v>233</v>
      </c>
      <c r="C46" s="184"/>
    </row>
    <row r="47" spans="2:3" ht="24" customHeight="1" x14ac:dyDescent="0.2">
      <c r="B47" s="183" t="s">
        <v>220</v>
      </c>
      <c r="C47" s="183"/>
    </row>
    <row r="48" spans="2:3" x14ac:dyDescent="0.2">
      <c r="C48" s="14"/>
    </row>
    <row r="49" spans="2:3" ht="72" customHeight="1" x14ac:dyDescent="0.2">
      <c r="B49" s="182" t="s">
        <v>234</v>
      </c>
      <c r="C49" s="182"/>
    </row>
    <row r="50" spans="2:3" x14ac:dyDescent="0.2">
      <c r="C50" s="14"/>
    </row>
    <row r="51" spans="2:3" ht="15" customHeight="1" x14ac:dyDescent="0.2">
      <c r="B51" s="184" t="s">
        <v>235</v>
      </c>
      <c r="C51" s="184"/>
    </row>
    <row r="52" spans="2:3" ht="47.25" customHeight="1" x14ac:dyDescent="0.2">
      <c r="B52" s="183" t="s">
        <v>236</v>
      </c>
      <c r="C52" s="183"/>
    </row>
    <row r="54" spans="2:3" x14ac:dyDescent="0.2">
      <c r="B54" s="187" t="s">
        <v>272</v>
      </c>
      <c r="C54" s="187"/>
    </row>
    <row r="55" spans="2:3" ht="24" customHeight="1" x14ac:dyDescent="0.2">
      <c r="B55" s="188" t="s">
        <v>275</v>
      </c>
      <c r="C55" s="188"/>
    </row>
    <row r="57" spans="2:3" ht="36" customHeight="1" x14ac:dyDescent="0.2">
      <c r="B57" s="188" t="s">
        <v>276</v>
      </c>
      <c r="C57" s="188"/>
    </row>
    <row r="59" spans="2:3" ht="15" customHeight="1" x14ac:dyDescent="0.2">
      <c r="B59" s="186" t="s">
        <v>240</v>
      </c>
      <c r="C59" s="186"/>
    </row>
    <row r="60" spans="2:3" ht="33" customHeight="1" x14ac:dyDescent="0.2">
      <c r="B60" s="182" t="s">
        <v>241</v>
      </c>
      <c r="C60" s="182"/>
    </row>
    <row r="61" spans="2:3" x14ac:dyDescent="0.2">
      <c r="C61" s="138"/>
    </row>
    <row r="62" spans="2:3" ht="23.25" customHeight="1" x14ac:dyDescent="0.2">
      <c r="B62" s="182" t="s">
        <v>242</v>
      </c>
      <c r="C62" s="182"/>
    </row>
    <row r="63" spans="2:3" ht="78" customHeight="1" x14ac:dyDescent="0.2">
      <c r="C63" s="138"/>
    </row>
    <row r="64" spans="2:3" ht="15" customHeight="1" x14ac:dyDescent="0.2">
      <c r="B64" s="186" t="s">
        <v>243</v>
      </c>
      <c r="C64" s="186"/>
    </row>
    <row r="65" spans="2:3" ht="13.5" customHeight="1" x14ac:dyDescent="0.2">
      <c r="B65" s="182" t="s">
        <v>244</v>
      </c>
      <c r="C65" s="182"/>
    </row>
    <row r="66" spans="2:3" ht="13.5" customHeight="1" x14ac:dyDescent="0.2">
      <c r="B66" s="182" t="s">
        <v>245</v>
      </c>
      <c r="C66" s="182"/>
    </row>
    <row r="67" spans="2:3" ht="13.5" customHeight="1" x14ac:dyDescent="0.2">
      <c r="B67" s="182" t="s">
        <v>246</v>
      </c>
      <c r="C67" s="182"/>
    </row>
    <row r="68" spans="2:3" ht="13.5" customHeight="1" x14ac:dyDescent="0.2">
      <c r="B68" s="185" t="s">
        <v>247</v>
      </c>
      <c r="C68" s="185"/>
    </row>
    <row r="69" spans="2:3" x14ac:dyDescent="0.2">
      <c r="C69" s="14"/>
    </row>
  </sheetData>
  <sheetProtection selectLockedCells="1"/>
  <mergeCells count="35">
    <mergeCell ref="B5:C5"/>
    <mergeCell ref="B7:C7"/>
    <mergeCell ref="B14:C14"/>
    <mergeCell ref="B19:C19"/>
    <mergeCell ref="B3:C3"/>
    <mergeCell ref="B26:C26"/>
    <mergeCell ref="B25:C25"/>
    <mergeCell ref="B23:C23"/>
    <mergeCell ref="B22:C22"/>
    <mergeCell ref="B20:C20"/>
    <mergeCell ref="B44:C44"/>
    <mergeCell ref="B42:C42"/>
    <mergeCell ref="B28:C28"/>
    <mergeCell ref="B29:C29"/>
    <mergeCell ref="B37:C37"/>
    <mergeCell ref="B35:C35"/>
    <mergeCell ref="B33:C33"/>
    <mergeCell ref="B32:C32"/>
    <mergeCell ref="B31:C31"/>
    <mergeCell ref="B49:C49"/>
    <mergeCell ref="B47:C47"/>
    <mergeCell ref="B46:C46"/>
    <mergeCell ref="B68:C68"/>
    <mergeCell ref="B67:C67"/>
    <mergeCell ref="B66:C66"/>
    <mergeCell ref="B65:C65"/>
    <mergeCell ref="B64:C64"/>
    <mergeCell ref="B62:C62"/>
    <mergeCell ref="B59:C59"/>
    <mergeCell ref="B60:C60"/>
    <mergeCell ref="B52:C52"/>
    <mergeCell ref="B51:C51"/>
    <mergeCell ref="B54:C54"/>
    <mergeCell ref="B55:C55"/>
    <mergeCell ref="B57:C57"/>
  </mergeCells>
  <hyperlinks>
    <hyperlink ref="B33" r:id="rId1" xr:uid="{F7F40D53-E2E4-4647-AB31-78133F402350}"/>
    <hyperlink ref="B68" r:id="rId2" display="mailto:nachhaltigkeit@ag.ch" xr:uid="{ECC07884-9AC1-4A9A-ACAF-80E5F6D2A483}"/>
  </hyperlinks>
  <pageMargins left="0.7" right="0.7" top="0.78740157499999996" bottom="0.78740157499999996" header="0.3" footer="0.3"/>
  <pageSetup paperSize="9" orientation="portrait" horizontalDpi="3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8E2F-8677-4AED-9B0D-C22172633890}">
  <sheetPr codeName="Tabelle9">
    <tabColor theme="7" tint="0.79998168889431442"/>
  </sheetPr>
  <dimension ref="A1:I27"/>
  <sheetViews>
    <sheetView showGridLines="0" showRowColHeaders="0" topLeftCell="A23" zoomScale="150" zoomScaleNormal="150" zoomScaleSheetLayoutView="145" workbookViewId="0">
      <selection activeCell="D5" sqref="D5"/>
    </sheetView>
  </sheetViews>
  <sheetFormatPr baseColWidth="10" defaultColWidth="11.44140625" defaultRowHeight="13.8" x14ac:dyDescent="0.25"/>
  <cols>
    <col min="1" max="1" width="3.77734375" style="76" customWidth="1"/>
    <col min="2" max="2" width="11.44140625" style="76"/>
    <col min="3" max="3" width="28.77734375" style="76" customWidth="1"/>
    <col min="4" max="5" width="11.44140625" style="76"/>
    <col min="6" max="6" width="5.77734375" style="76" customWidth="1"/>
    <col min="7" max="9" width="1.77734375" style="76" customWidth="1"/>
    <col min="10" max="16384" width="11.44140625" style="76"/>
  </cols>
  <sheetData>
    <row r="1" spans="1:9" ht="3" customHeight="1" x14ac:dyDescent="0.25">
      <c r="A1" s="171"/>
      <c r="G1" s="175"/>
      <c r="H1" s="175"/>
      <c r="I1" s="175"/>
    </row>
    <row r="2" spans="1:9" ht="23.25" customHeight="1" x14ac:dyDescent="0.25">
      <c r="G2" s="175"/>
      <c r="H2" s="175"/>
      <c r="I2" s="175"/>
    </row>
    <row r="3" spans="1:9" ht="14.25" customHeight="1" x14ac:dyDescent="0.25">
      <c r="B3" s="199" t="s">
        <v>141</v>
      </c>
      <c r="C3" s="199"/>
      <c r="D3" s="199"/>
      <c r="E3" s="199"/>
      <c r="F3" s="199"/>
      <c r="G3" s="52"/>
      <c r="H3" s="52"/>
      <c r="I3" s="52"/>
    </row>
    <row r="4" spans="1:9" ht="12.75" customHeight="1" x14ac:dyDescent="0.25">
      <c r="B4" s="199"/>
      <c r="C4" s="199"/>
      <c r="D4" s="199"/>
      <c r="E4" s="199"/>
      <c r="F4" s="199"/>
      <c r="G4" s="52"/>
      <c r="H4" s="52"/>
      <c r="I4" s="52"/>
    </row>
    <row r="5" spans="1:9" x14ac:dyDescent="0.25">
      <c r="B5" s="228" t="s">
        <v>209</v>
      </c>
      <c r="C5" s="228"/>
    </row>
    <row r="7" spans="1:9" x14ac:dyDescent="0.25">
      <c r="C7" s="157" t="s">
        <v>34</v>
      </c>
      <c r="D7" s="157">
        <f>SUMIF('2a - Wirtschaft'!G14:G47, "&lt;0")</f>
        <v>0</v>
      </c>
      <c r="E7" s="157">
        <f>SUMIF('2a - Wirtschaft'!G14:G47, "&gt;0")</f>
        <v>0</v>
      </c>
    </row>
    <row r="8" spans="1:9" x14ac:dyDescent="0.25">
      <c r="C8" s="157" t="s">
        <v>33</v>
      </c>
      <c r="D8" s="157">
        <f>SUMIF('2b - Gesellschaft'!G15:G47, "&lt;0")</f>
        <v>0</v>
      </c>
      <c r="E8" s="157">
        <f>SUMIF('2b - Gesellschaft'!G15:G47, "&gt;0")</f>
        <v>0</v>
      </c>
    </row>
    <row r="9" spans="1:9" x14ac:dyDescent="0.25">
      <c r="C9" s="157" t="s">
        <v>32</v>
      </c>
      <c r="D9" s="157">
        <f>SUMIF('2c - Umwelt'!G15:G51, "&lt;0")+SUMIF('2c - Umwelt'!G81:G85, "&lt;0")</f>
        <v>0</v>
      </c>
      <c r="E9" s="157">
        <f>SUMIF('2c - Umwelt'!G15:G51, "&gt;0")+SUMIF('2c - Umwelt'!G81:G85, "&gt;0")</f>
        <v>0</v>
      </c>
    </row>
    <row r="12" spans="1:9" ht="15.75" customHeight="1" x14ac:dyDescent="0.25"/>
    <row r="13" spans="1:9" ht="19.5" customHeight="1" x14ac:dyDescent="0.25">
      <c r="B13" s="228" t="s">
        <v>204</v>
      </c>
      <c r="C13" s="228"/>
    </row>
    <row r="14" spans="1:9" ht="168" customHeight="1" x14ac:dyDescent="0.25">
      <c r="B14" s="134" t="s">
        <v>126</v>
      </c>
    </row>
    <row r="15" spans="1:9" x14ac:dyDescent="0.25">
      <c r="B15" s="228" t="s">
        <v>205</v>
      </c>
      <c r="C15" s="228"/>
    </row>
    <row r="16" spans="1:9" ht="163.5" customHeight="1" x14ac:dyDescent="0.25">
      <c r="B16" s="134" t="s">
        <v>127</v>
      </c>
    </row>
    <row r="17" spans="2:9" x14ac:dyDescent="0.25">
      <c r="B17" s="228" t="s">
        <v>206</v>
      </c>
      <c r="C17" s="228"/>
    </row>
    <row r="18" spans="2:9" ht="208.5" customHeight="1" x14ac:dyDescent="0.25">
      <c r="B18" s="134" t="s">
        <v>127</v>
      </c>
    </row>
    <row r="19" spans="2:9" ht="23.25" customHeight="1" x14ac:dyDescent="0.25">
      <c r="B19" s="229" t="s">
        <v>271</v>
      </c>
      <c r="C19" s="229"/>
      <c r="D19" s="167"/>
      <c r="E19" s="167"/>
      <c r="F19" s="167"/>
      <c r="G19" s="167"/>
      <c r="H19" s="167"/>
      <c r="I19" s="167"/>
    </row>
    <row r="20" spans="2:9" ht="11.25" customHeight="1" x14ac:dyDescent="0.25">
      <c r="B20" s="168"/>
      <c r="C20" s="167"/>
      <c r="D20" s="167"/>
      <c r="E20" s="167"/>
      <c r="F20" s="167"/>
      <c r="G20" s="167"/>
      <c r="H20" s="167"/>
      <c r="I20" s="167"/>
    </row>
    <row r="21" spans="2:9" x14ac:dyDescent="0.25">
      <c r="B21" s="227" t="s">
        <v>207</v>
      </c>
      <c r="C21" s="227"/>
      <c r="D21" s="167"/>
      <c r="E21" s="167"/>
      <c r="F21" s="167"/>
      <c r="G21" s="167"/>
      <c r="H21" s="167"/>
      <c r="I21" s="167"/>
    </row>
    <row r="22" spans="2:9" x14ac:dyDescent="0.25">
      <c r="B22" s="226" t="str">
        <f>IF('2c - Umwelt'!G63="Ja", "Klima-Check zu Klimaschutz wurde ausgefüllt", "Klima-Check zu Klimaschutz wurde nicht durchgeführt")</f>
        <v>Klima-Check zu Klimaschutz wurde nicht durchgeführt</v>
      </c>
      <c r="C22" s="226"/>
      <c r="D22" s="167"/>
      <c r="E22" s="167"/>
      <c r="F22" s="167"/>
      <c r="G22" s="167"/>
      <c r="H22" s="167"/>
      <c r="I22" s="167"/>
    </row>
    <row r="23" spans="2:9" ht="125.25" customHeight="1" x14ac:dyDescent="0.25">
      <c r="B23" s="168" t="s">
        <v>127</v>
      </c>
      <c r="C23" s="167"/>
      <c r="D23" s="167"/>
      <c r="E23" s="167"/>
      <c r="F23" s="167"/>
      <c r="G23" s="167"/>
      <c r="H23" s="167"/>
      <c r="I23" s="167"/>
    </row>
    <row r="24" spans="2:9" ht="15.75" customHeight="1" x14ac:dyDescent="0.25">
      <c r="B24" s="168"/>
      <c r="C24" s="167"/>
      <c r="D24" s="167"/>
      <c r="E24" s="167"/>
      <c r="F24" s="167"/>
      <c r="G24" s="167"/>
      <c r="H24" s="167"/>
      <c r="I24" s="167"/>
    </row>
    <row r="25" spans="2:9" x14ac:dyDescent="0.25">
      <c r="B25" s="227" t="s">
        <v>208</v>
      </c>
      <c r="C25" s="227"/>
      <c r="D25" s="167"/>
      <c r="E25" s="167"/>
      <c r="F25" s="167"/>
      <c r="G25" s="167"/>
      <c r="H25" s="167"/>
      <c r="I25" s="167"/>
    </row>
    <row r="26" spans="2:9" x14ac:dyDescent="0.25">
      <c r="B26" s="226" t="str">
        <f>IF('2c - Umwelt'!G67="Ja", "Klima-Check zu Klimaanpassung wurde ausgefüllt", "Klima-Check zu Klimaanpassung wurde nicht durchgeführt")</f>
        <v>Klima-Check zu Klimaanpassung wurde nicht durchgeführt</v>
      </c>
      <c r="C26" s="226"/>
      <c r="D26" s="226"/>
      <c r="E26" s="226"/>
      <c r="F26" s="167"/>
      <c r="G26" s="167"/>
      <c r="H26" s="167"/>
      <c r="I26" s="167"/>
    </row>
    <row r="27" spans="2:9" ht="117.75" customHeight="1" x14ac:dyDescent="0.25">
      <c r="B27" s="168" t="s">
        <v>127</v>
      </c>
      <c r="C27" s="167"/>
      <c r="D27" s="167"/>
      <c r="E27" s="167"/>
      <c r="F27" s="167"/>
      <c r="G27" s="167"/>
      <c r="H27" s="167"/>
      <c r="I27" s="167"/>
    </row>
  </sheetData>
  <sheetProtection sheet="1" objects="1" scenarios="1" selectLockedCells="1"/>
  <mergeCells count="10">
    <mergeCell ref="B26:E26"/>
    <mergeCell ref="B21:C21"/>
    <mergeCell ref="B25:C25"/>
    <mergeCell ref="B3:F4"/>
    <mergeCell ref="B5:C5"/>
    <mergeCell ref="B13:C13"/>
    <mergeCell ref="B15:C15"/>
    <mergeCell ref="B17:C17"/>
    <mergeCell ref="B19:C19"/>
    <mergeCell ref="B22:C22"/>
  </mergeCells>
  <pageMargins left="0.70866141732283472" right="0.70866141732283472" top="0.78740157480314965" bottom="0.78740157480314965" header="0.31496062992125984" footer="0.31496062992125984"/>
  <pageSetup paperSize="9" orientation="portrait" r:id="rId1"/>
  <rowBreaks count="1" manualBreakCount="1">
    <brk id="1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8" tint="0.79998168889431442"/>
  </sheetPr>
  <dimension ref="A2:D27"/>
  <sheetViews>
    <sheetView showGridLines="0" showRowColHeaders="0" topLeftCell="A11" zoomScale="150" zoomScaleNormal="150" workbookViewId="0">
      <selection activeCell="G6" sqref="G6"/>
    </sheetView>
  </sheetViews>
  <sheetFormatPr baseColWidth="10" defaultColWidth="9.21875" defaultRowHeight="10.199999999999999" x14ac:dyDescent="0.2"/>
  <cols>
    <col min="1" max="1" width="3.77734375" style="10" customWidth="1"/>
    <col min="2" max="2" width="3.21875" style="10" customWidth="1"/>
    <col min="3" max="3" width="24" style="10" customWidth="1"/>
    <col min="4" max="4" width="35.21875" style="10" customWidth="1"/>
    <col min="5" max="16384" width="9.21875" style="10"/>
  </cols>
  <sheetData>
    <row r="2" spans="1:4" ht="79.5" customHeight="1" x14ac:dyDescent="0.2">
      <c r="C2" s="1" t="s">
        <v>201</v>
      </c>
    </row>
    <row r="3" spans="1:4" ht="23.25" customHeight="1" x14ac:dyDescent="0.4">
      <c r="B3" s="72"/>
      <c r="C3" s="194" t="s">
        <v>200</v>
      </c>
      <c r="D3" s="194"/>
    </row>
    <row r="4" spans="1:4" x14ac:dyDescent="0.2">
      <c r="B4" s="72"/>
      <c r="C4" s="72"/>
      <c r="D4" s="72"/>
    </row>
    <row r="5" spans="1:4" x14ac:dyDescent="0.2">
      <c r="B5" s="73"/>
      <c r="C5" s="44" t="s">
        <v>68</v>
      </c>
      <c r="D5" s="140"/>
    </row>
    <row r="6" spans="1:4" x14ac:dyDescent="0.2">
      <c r="B6" s="73"/>
      <c r="C6" s="45"/>
      <c r="D6" s="79"/>
    </row>
    <row r="7" spans="1:4" x14ac:dyDescent="0.2">
      <c r="B7" s="73"/>
      <c r="C7" s="44"/>
    </row>
    <row r="8" spans="1:4" x14ac:dyDescent="0.2">
      <c r="B8" s="73"/>
      <c r="C8" s="26" t="s">
        <v>128</v>
      </c>
      <c r="D8" s="11"/>
    </row>
    <row r="9" spans="1:4" x14ac:dyDescent="0.2">
      <c r="B9" s="73"/>
      <c r="C9" s="5" t="s">
        <v>129</v>
      </c>
      <c r="D9" s="141"/>
    </row>
    <row r="10" spans="1:4" x14ac:dyDescent="0.2">
      <c r="B10" s="73"/>
      <c r="C10" s="5"/>
      <c r="D10" s="11"/>
    </row>
    <row r="11" spans="1:4" x14ac:dyDescent="0.2">
      <c r="B11" s="73"/>
      <c r="C11" s="5" t="s">
        <v>144</v>
      </c>
      <c r="D11" s="141"/>
    </row>
    <row r="12" spans="1:4" s="11" customFormat="1" x14ac:dyDescent="0.3">
      <c r="C12" s="28"/>
      <c r="D12" s="53"/>
    </row>
    <row r="13" spans="1:4" s="11" customFormat="1" x14ac:dyDescent="0.3">
      <c r="C13" s="5"/>
    </row>
    <row r="14" spans="1:4" s="74" customFormat="1" x14ac:dyDescent="0.3">
      <c r="A14" s="11"/>
      <c r="C14" s="5" t="s">
        <v>287</v>
      </c>
      <c r="D14" s="77" t="s">
        <v>132</v>
      </c>
    </row>
    <row r="15" spans="1:4" s="11" customFormat="1" x14ac:dyDescent="0.3">
      <c r="C15" s="28"/>
      <c r="D15" s="53"/>
    </row>
    <row r="16" spans="1:4" s="11" customFormat="1" x14ac:dyDescent="0.3">
      <c r="C16" s="5"/>
      <c r="D16" s="75"/>
    </row>
    <row r="17" spans="1:4" s="11" customFormat="1" x14ac:dyDescent="0.3">
      <c r="C17" s="5" t="s">
        <v>277</v>
      </c>
      <c r="D17" s="142"/>
    </row>
    <row r="18" spans="1:4" s="11" customFormat="1" x14ac:dyDescent="0.3">
      <c r="C18" s="5"/>
    </row>
    <row r="19" spans="1:4" s="74" customFormat="1" ht="11.25" customHeight="1" x14ac:dyDescent="0.3">
      <c r="A19" s="11"/>
      <c r="C19" s="5" t="s">
        <v>130</v>
      </c>
      <c r="D19" s="169"/>
    </row>
    <row r="20" spans="1:4" s="11" customFormat="1" x14ac:dyDescent="0.3"/>
    <row r="21" spans="1:4" ht="20.399999999999999" x14ac:dyDescent="0.2">
      <c r="A21" s="11"/>
      <c r="C21" s="1" t="s">
        <v>145</v>
      </c>
      <c r="D21" s="170"/>
    </row>
    <row r="23" spans="1:4" ht="20.399999999999999" x14ac:dyDescent="0.2">
      <c r="C23" s="1" t="s">
        <v>203</v>
      </c>
    </row>
    <row r="24" spans="1:4" ht="102" customHeight="1" x14ac:dyDescent="0.2">
      <c r="C24" s="195" t="s">
        <v>202</v>
      </c>
      <c r="D24" s="196"/>
    </row>
    <row r="25" spans="1:4" ht="15" x14ac:dyDescent="0.2">
      <c r="C25" s="133"/>
    </row>
    <row r="26" spans="1:4" ht="14.4" x14ac:dyDescent="0.3">
      <c r="C26" s="132"/>
    </row>
    <row r="27" spans="1:4" ht="15" x14ac:dyDescent="0.2">
      <c r="C27" s="133"/>
    </row>
  </sheetData>
  <sheetProtection selectLockedCells="1"/>
  <mergeCells count="2">
    <mergeCell ref="C3:D3"/>
    <mergeCell ref="C24:D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AD50-E040-40C1-90D4-D5951904D256}">
  <sheetPr codeName="Tabelle3">
    <tabColor theme="8" tint="0.79998168889431442"/>
  </sheetPr>
  <dimension ref="A1:F28"/>
  <sheetViews>
    <sheetView showGridLines="0" showRowColHeaders="0" topLeftCell="A15" zoomScale="150" zoomScaleNormal="150" workbookViewId="0">
      <selection activeCell="F8" sqref="F8"/>
    </sheetView>
  </sheetViews>
  <sheetFormatPr baseColWidth="10" defaultColWidth="9.21875" defaultRowHeight="10.199999999999999" x14ac:dyDescent="0.2"/>
  <cols>
    <col min="1" max="1" width="3.77734375" style="10" customWidth="1"/>
    <col min="2" max="2" width="1.21875" style="10" customWidth="1"/>
    <col min="3" max="3" width="3" style="10" customWidth="1"/>
    <col min="4" max="4" width="65.77734375" style="10" customWidth="1"/>
    <col min="5" max="5" width="1.21875" style="10" customWidth="1"/>
    <col min="6" max="16384" width="9.21875" style="10"/>
  </cols>
  <sheetData>
    <row r="1" spans="1:5" ht="20.399999999999999" x14ac:dyDescent="0.2">
      <c r="A1" s="1" t="s">
        <v>203</v>
      </c>
    </row>
    <row r="2" spans="1:5" ht="46.5" customHeight="1" x14ac:dyDescent="0.2">
      <c r="C2" s="199" t="s">
        <v>146</v>
      </c>
      <c r="D2" s="199"/>
    </row>
    <row r="3" spans="1:5" ht="4.5" customHeight="1" x14ac:dyDescent="0.2">
      <c r="B3" s="81"/>
      <c r="C3" s="82"/>
      <c r="D3" s="82"/>
      <c r="E3" s="83"/>
    </row>
    <row r="4" spans="1:5" ht="36" customHeight="1" x14ac:dyDescent="0.2">
      <c r="B4" s="84"/>
      <c r="C4" s="202" t="s">
        <v>288</v>
      </c>
      <c r="D4" s="202"/>
      <c r="E4" s="85"/>
    </row>
    <row r="5" spans="1:5" ht="15" customHeight="1" x14ac:dyDescent="0.2">
      <c r="B5" s="84"/>
      <c r="C5" s="198" t="s">
        <v>189</v>
      </c>
      <c r="D5" s="198"/>
      <c r="E5" s="85"/>
    </row>
    <row r="6" spans="1:5" ht="5.25" customHeight="1" x14ac:dyDescent="0.2">
      <c r="B6" s="86"/>
      <c r="C6" s="87"/>
      <c r="D6" s="87"/>
      <c r="E6" s="88"/>
    </row>
    <row r="7" spans="1:5" ht="11.25" customHeight="1" x14ac:dyDescent="0.2">
      <c r="C7" s="52"/>
      <c r="D7" s="52"/>
    </row>
    <row r="8" spans="1:5" ht="36" customHeight="1" x14ac:dyDescent="0.2">
      <c r="C8" s="188" t="s">
        <v>289</v>
      </c>
      <c r="D8" s="188"/>
    </row>
    <row r="9" spans="1:5" ht="9.75" customHeight="1" x14ac:dyDescent="0.2">
      <c r="C9" s="5"/>
      <c r="D9" s="5"/>
    </row>
    <row r="10" spans="1:5" x14ac:dyDescent="0.2">
      <c r="C10" s="32"/>
      <c r="D10" s="32"/>
    </row>
    <row r="11" spans="1:5" s="11" customFormat="1" x14ac:dyDescent="0.3">
      <c r="B11" s="144">
        <f>IF(C11=TRUE,1,0)</f>
        <v>0</v>
      </c>
      <c r="C11" s="143" t="b">
        <v>0</v>
      </c>
      <c r="D11" s="11" t="s">
        <v>35</v>
      </c>
    </row>
    <row r="12" spans="1:5" s="11" customFormat="1" x14ac:dyDescent="0.3">
      <c r="B12" s="144"/>
      <c r="C12" s="15"/>
    </row>
    <row r="13" spans="1:5" s="11" customFormat="1" x14ac:dyDescent="0.3">
      <c r="B13" s="144"/>
      <c r="C13" s="54"/>
      <c r="D13" s="55"/>
    </row>
    <row r="14" spans="1:5" s="11" customFormat="1" ht="20.399999999999999" x14ac:dyDescent="0.3">
      <c r="B14" s="144">
        <f t="shared" ref="B14:B23" si="0">IF(C14=TRUE,1,0)</f>
        <v>0</v>
      </c>
      <c r="C14" s="143" t="b">
        <v>0</v>
      </c>
      <c r="D14" s="11" t="s">
        <v>147</v>
      </c>
    </row>
    <row r="15" spans="1:5" s="11" customFormat="1" x14ac:dyDescent="0.3">
      <c r="B15" s="144"/>
      <c r="C15" s="15"/>
    </row>
    <row r="16" spans="1:5" s="11" customFormat="1" x14ac:dyDescent="0.3">
      <c r="B16" s="144"/>
      <c r="C16" s="54"/>
      <c r="D16" s="55"/>
    </row>
    <row r="17" spans="2:6" s="11" customFormat="1" ht="20.399999999999999" x14ac:dyDescent="0.3">
      <c r="B17" s="144">
        <f t="shared" si="0"/>
        <v>0</v>
      </c>
      <c r="C17" s="143" t="b">
        <v>0</v>
      </c>
      <c r="D17" s="11" t="s">
        <v>148</v>
      </c>
    </row>
    <row r="18" spans="2:6" s="11" customFormat="1" x14ac:dyDescent="0.3">
      <c r="B18" s="144"/>
      <c r="C18" s="15"/>
    </row>
    <row r="19" spans="2:6" s="11" customFormat="1" x14ac:dyDescent="0.3">
      <c r="B19" s="144"/>
      <c r="C19" s="54"/>
      <c r="D19" s="55"/>
    </row>
    <row r="20" spans="2:6" s="11" customFormat="1" x14ac:dyDescent="0.3">
      <c r="B20" s="144">
        <f t="shared" si="0"/>
        <v>0</v>
      </c>
      <c r="C20" s="143" t="b">
        <v>0</v>
      </c>
      <c r="D20" s="11" t="s">
        <v>149</v>
      </c>
    </row>
    <row r="21" spans="2:6" s="11" customFormat="1" x14ac:dyDescent="0.3">
      <c r="B21" s="144"/>
      <c r="C21" s="15"/>
    </row>
    <row r="22" spans="2:6" s="11" customFormat="1" x14ac:dyDescent="0.3">
      <c r="B22" s="144"/>
      <c r="C22" s="54"/>
      <c r="D22" s="55"/>
    </row>
    <row r="23" spans="2:6" s="11" customFormat="1" x14ac:dyDescent="0.3">
      <c r="B23" s="144">
        <f t="shared" si="0"/>
        <v>0</v>
      </c>
      <c r="C23" s="143" t="b">
        <v>0</v>
      </c>
      <c r="D23" s="11" t="s">
        <v>150</v>
      </c>
    </row>
    <row r="24" spans="2:6" s="11" customFormat="1" x14ac:dyDescent="0.3">
      <c r="B24" s="144"/>
      <c r="C24" s="29"/>
      <c r="D24" s="53"/>
    </row>
    <row r="25" spans="2:6" x14ac:dyDescent="0.2">
      <c r="B25" s="145"/>
    </row>
    <row r="26" spans="2:6" ht="17.25" customHeight="1" x14ac:dyDescent="0.2">
      <c r="B26" s="145"/>
      <c r="C26" s="201" t="s">
        <v>151</v>
      </c>
      <c r="D26" s="201"/>
    </row>
    <row r="27" spans="2:6" ht="11.25" customHeight="1" x14ac:dyDescent="0.2">
      <c r="B27" s="145">
        <f>SUM(B11:B23)</f>
        <v>0</v>
      </c>
      <c r="C27" s="200" t="str">
        <f>IF(B27&gt;2, "Für Ihr Vorhaben ist eine Beurteilung empfohlen. Bitte füllen Sie die Blätter 1 bis 2c aus.", "Für Ihr Vorhaben ist die Beurteilung mit der Checkliste nicht zwingend nötig.")</f>
        <v>Für Ihr Vorhaben ist die Beurteilung mit der Checkliste nicht zwingend nötig.</v>
      </c>
      <c r="D27" s="200"/>
      <c r="E27" s="4"/>
      <c r="F27" s="80"/>
    </row>
    <row r="28" spans="2:6" ht="34.5" customHeight="1" x14ac:dyDescent="0.2">
      <c r="B28" s="145"/>
      <c r="C28" s="197" t="str">
        <f>IF(B27&gt;2, "", "Trotzdem wirkt sich Ihr Vorhaben vermutlich auf verschiedene Nachhaltigkeitsthemen der drei Dimensionen Wirtschaft, Gesellschaft und Umwelt aus. Sie können diese Auswirkungen individuell beschreiben.")</f>
        <v>Trotzdem wirkt sich Ihr Vorhaben vermutlich auf verschiedene Nachhaltigkeitsthemen der drei Dimensionen Wirtschaft, Gesellschaft und Umwelt aus. Sie können diese Auswirkungen individuell beschreiben.</v>
      </c>
      <c r="D28" s="197"/>
      <c r="E28" s="197"/>
    </row>
  </sheetData>
  <sheetProtection selectLockedCells="1"/>
  <mergeCells count="7">
    <mergeCell ref="C28:E28"/>
    <mergeCell ref="C5:D5"/>
    <mergeCell ref="C2:D2"/>
    <mergeCell ref="C8:D8"/>
    <mergeCell ref="C27:D27"/>
    <mergeCell ref="C26:D26"/>
    <mergeCell ref="C4:D4"/>
  </mergeCells>
  <hyperlinks>
    <hyperlink ref="C5:D5" r:id="rId1" display="Link zur Richtlinie Nachhaltiges Bauen und Bewirtschaften" xr:uid="{4CBCA9A2-5FDB-4CAF-B93B-0C9A82A0F98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7DFC-378E-4A0F-8613-4199C79ACB33}">
  <sheetPr codeName="Tabelle4">
    <tabColor theme="8" tint="0.79998168889431442"/>
  </sheetPr>
  <dimension ref="B1:E39"/>
  <sheetViews>
    <sheetView showGridLines="0" showRowColHeaders="0" tabSelected="1" topLeftCell="A16" zoomScale="150" zoomScaleNormal="150" workbookViewId="0">
      <selection activeCell="C20" sqref="C20"/>
    </sheetView>
  </sheetViews>
  <sheetFormatPr baseColWidth="10" defaultColWidth="11.44140625" defaultRowHeight="10.199999999999999" x14ac:dyDescent="0.3"/>
  <cols>
    <col min="1" max="1" width="3.77734375" style="12" customWidth="1"/>
    <col min="2" max="2" width="5.44140625" style="12" customWidth="1"/>
    <col min="3" max="3" width="49.21875" style="12" customWidth="1"/>
    <col min="4" max="4" width="1.77734375" style="12" customWidth="1"/>
    <col min="5" max="5" width="42.77734375" style="12" customWidth="1"/>
    <col min="6" max="16384" width="11.44140625" style="12"/>
  </cols>
  <sheetData>
    <row r="1" spans="2:5" ht="20.399999999999999" x14ac:dyDescent="0.3">
      <c r="B1" s="15" t="s">
        <v>203</v>
      </c>
    </row>
    <row r="2" spans="2:5" ht="23.25" customHeight="1" x14ac:dyDescent="0.3">
      <c r="B2" s="203" t="s">
        <v>68</v>
      </c>
      <c r="C2" s="203"/>
      <c r="D2" s="21"/>
    </row>
    <row r="3" spans="2:5" ht="24" customHeight="1" x14ac:dyDescent="0.3">
      <c r="B3" s="192" t="s">
        <v>152</v>
      </c>
      <c r="C3" s="192"/>
      <c r="D3" s="192"/>
      <c r="E3" s="192"/>
    </row>
    <row r="5" spans="2:5" s="13" customFormat="1" x14ac:dyDescent="0.3">
      <c r="B5" s="46" t="s">
        <v>69</v>
      </c>
      <c r="C5" s="46" t="s">
        <v>0</v>
      </c>
      <c r="D5" s="46"/>
      <c r="E5" s="46" t="s">
        <v>1</v>
      </c>
    </row>
    <row r="6" spans="2:5" s="13" customFormat="1" x14ac:dyDescent="0.3">
      <c r="B6" s="47"/>
      <c r="C6" s="47"/>
      <c r="D6" s="47"/>
      <c r="E6" s="47"/>
    </row>
    <row r="7" spans="2:5" s="13" customFormat="1" x14ac:dyDescent="0.3">
      <c r="B7" s="46"/>
      <c r="C7" s="46"/>
      <c r="D7" s="46"/>
      <c r="E7" s="46"/>
    </row>
    <row r="8" spans="2:5" ht="40.799999999999997" x14ac:dyDescent="0.3">
      <c r="B8" s="5">
        <v>1</v>
      </c>
      <c r="C8" s="5" t="s">
        <v>290</v>
      </c>
      <c r="D8" s="5"/>
      <c r="E8" s="146"/>
    </row>
    <row r="9" spans="2:5" x14ac:dyDescent="0.3">
      <c r="B9" s="28"/>
      <c r="C9" s="28"/>
      <c r="D9" s="28"/>
      <c r="E9" s="28"/>
    </row>
    <row r="10" spans="2:5" x14ac:dyDescent="0.3">
      <c r="B10" s="5"/>
      <c r="C10" s="5"/>
      <c r="D10" s="5"/>
      <c r="E10" s="5"/>
    </row>
    <row r="11" spans="2:5" ht="40.799999999999997" x14ac:dyDescent="0.3">
      <c r="B11" s="5">
        <v>2</v>
      </c>
      <c r="C11" s="5" t="s">
        <v>153</v>
      </c>
      <c r="D11" s="5"/>
      <c r="E11" s="146"/>
    </row>
    <row r="12" spans="2:5" x14ac:dyDescent="0.3">
      <c r="B12" s="28"/>
      <c r="C12" s="28"/>
      <c r="D12" s="28"/>
      <c r="E12" s="45"/>
    </row>
    <row r="13" spans="2:5" x14ac:dyDescent="0.3">
      <c r="B13" s="5"/>
      <c r="C13" s="5"/>
      <c r="D13" s="5"/>
      <c r="E13" s="44"/>
    </row>
    <row r="14" spans="2:5" ht="40.799999999999997" x14ac:dyDescent="0.3">
      <c r="B14" s="5">
        <v>3</v>
      </c>
      <c r="C14" s="5" t="s">
        <v>154</v>
      </c>
      <c r="D14" s="5"/>
      <c r="E14" s="146"/>
    </row>
    <row r="15" spans="2:5" x14ac:dyDescent="0.3">
      <c r="B15" s="28"/>
      <c r="C15" s="28"/>
      <c r="D15" s="28"/>
      <c r="E15" s="45"/>
    </row>
    <row r="16" spans="2:5" x14ac:dyDescent="0.3">
      <c r="B16" s="5"/>
      <c r="C16" s="5"/>
      <c r="D16" s="5"/>
      <c r="E16" s="44"/>
    </row>
    <row r="17" spans="2:5" ht="40.799999999999997" x14ac:dyDescent="0.3">
      <c r="B17" s="5">
        <v>4</v>
      </c>
      <c r="C17" s="5" t="s">
        <v>160</v>
      </c>
      <c r="D17" s="5"/>
      <c r="E17" s="146"/>
    </row>
    <row r="18" spans="2:5" x14ac:dyDescent="0.3">
      <c r="B18" s="28"/>
      <c r="C18" s="28"/>
      <c r="D18" s="28"/>
      <c r="E18" s="45"/>
    </row>
    <row r="19" spans="2:5" x14ac:dyDescent="0.3">
      <c r="B19" s="5"/>
      <c r="C19" s="5"/>
      <c r="D19" s="5"/>
      <c r="E19" s="44"/>
    </row>
    <row r="20" spans="2:5" ht="40.799999999999997" x14ac:dyDescent="0.3">
      <c r="B20" s="5">
        <v>5</v>
      </c>
      <c r="C20" s="5" t="s">
        <v>298</v>
      </c>
      <c r="D20" s="5"/>
      <c r="E20" s="146"/>
    </row>
    <row r="21" spans="2:5" x14ac:dyDescent="0.3">
      <c r="B21" s="5"/>
      <c r="C21" s="5"/>
      <c r="D21" s="5"/>
      <c r="E21" s="44"/>
    </row>
    <row r="22" spans="2:5" x14ac:dyDescent="0.3">
      <c r="B22" s="32"/>
      <c r="C22" s="32"/>
      <c r="D22" s="32"/>
      <c r="E22" s="48"/>
    </row>
    <row r="23" spans="2:5" ht="40.799999999999997" x14ac:dyDescent="0.3">
      <c r="B23" s="5">
        <v>6</v>
      </c>
      <c r="C23" s="5" t="s">
        <v>155</v>
      </c>
      <c r="D23" s="5"/>
      <c r="E23" s="146"/>
    </row>
    <row r="24" spans="2:5" x14ac:dyDescent="0.3">
      <c r="B24" s="28"/>
      <c r="C24" s="28"/>
      <c r="D24" s="28"/>
      <c r="E24" s="45"/>
    </row>
    <row r="25" spans="2:5" x14ac:dyDescent="0.3">
      <c r="B25" s="5"/>
      <c r="C25" s="5"/>
      <c r="D25" s="5"/>
      <c r="E25" s="44"/>
    </row>
    <row r="26" spans="2:5" ht="40.799999999999997" x14ac:dyDescent="0.3">
      <c r="B26" s="5">
        <v>7</v>
      </c>
      <c r="C26" s="5" t="s">
        <v>159</v>
      </c>
      <c r="D26" s="5"/>
      <c r="E26" s="146"/>
    </row>
    <row r="27" spans="2:5" x14ac:dyDescent="0.3">
      <c r="B27" s="28"/>
      <c r="C27" s="28"/>
      <c r="D27" s="28"/>
      <c r="E27" s="45"/>
    </row>
    <row r="28" spans="2:5" x14ac:dyDescent="0.3">
      <c r="B28" s="5"/>
      <c r="C28" s="5"/>
      <c r="D28" s="5"/>
      <c r="E28" s="44"/>
    </row>
    <row r="29" spans="2:5" ht="40.799999999999997" x14ac:dyDescent="0.3">
      <c r="B29" s="5">
        <v>8</v>
      </c>
      <c r="C29" s="5" t="s">
        <v>158</v>
      </c>
      <c r="D29" s="5"/>
      <c r="E29" s="146"/>
    </row>
    <row r="30" spans="2:5" x14ac:dyDescent="0.3">
      <c r="B30" s="28"/>
      <c r="C30" s="28"/>
      <c r="D30" s="28"/>
      <c r="E30" s="45"/>
    </row>
    <row r="31" spans="2:5" x14ac:dyDescent="0.3">
      <c r="B31" s="5"/>
      <c r="C31" s="5"/>
      <c r="D31" s="5"/>
      <c r="E31" s="44"/>
    </row>
    <row r="32" spans="2:5" ht="30.6" x14ac:dyDescent="0.3">
      <c r="B32" s="5">
        <v>9</v>
      </c>
      <c r="C32" s="5" t="s">
        <v>157</v>
      </c>
      <c r="D32" s="5"/>
      <c r="E32" s="146"/>
    </row>
    <row r="33" spans="2:5" x14ac:dyDescent="0.3">
      <c r="B33" s="28"/>
      <c r="C33" s="28"/>
      <c r="D33" s="28"/>
      <c r="E33" s="45"/>
    </row>
    <row r="34" spans="2:5" x14ac:dyDescent="0.3">
      <c r="B34" s="5"/>
      <c r="C34" s="5"/>
      <c r="D34" s="5"/>
      <c r="E34" s="44"/>
    </row>
    <row r="35" spans="2:5" ht="40.799999999999997" x14ac:dyDescent="0.3">
      <c r="B35" s="5">
        <v>10</v>
      </c>
      <c r="C35" s="5" t="s">
        <v>156</v>
      </c>
      <c r="D35" s="5"/>
      <c r="E35" s="146"/>
    </row>
    <row r="36" spans="2:5" x14ac:dyDescent="0.3">
      <c r="B36" s="28"/>
      <c r="C36" s="28"/>
      <c r="D36" s="28"/>
      <c r="E36" s="45"/>
    </row>
    <row r="37" spans="2:5" x14ac:dyDescent="0.3">
      <c r="B37" s="5"/>
      <c r="C37" s="5"/>
      <c r="D37" s="5"/>
      <c r="E37" s="44"/>
    </row>
    <row r="38" spans="2:5" ht="40.799999999999997" x14ac:dyDescent="0.3">
      <c r="B38" s="5">
        <v>11</v>
      </c>
      <c r="C38" s="5" t="s">
        <v>279</v>
      </c>
      <c r="D38" s="5"/>
      <c r="E38" s="146"/>
    </row>
    <row r="39" spans="2:5" x14ac:dyDescent="0.3">
      <c r="B39" s="44"/>
      <c r="C39" s="44"/>
      <c r="D39" s="44"/>
      <c r="E39" s="44"/>
    </row>
  </sheetData>
  <sheetProtection selectLockedCells="1"/>
  <mergeCells count="2">
    <mergeCell ref="B2:C2"/>
    <mergeCell ref="B3:E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CB449-04B5-40B9-A4F2-B5EF0FCB4042}">
  <sheetPr codeName="Tabelle10">
    <tabColor theme="8" tint="0.79998168889431442"/>
  </sheetPr>
  <dimension ref="B1:M57"/>
  <sheetViews>
    <sheetView showGridLines="0" showRowColHeaders="0" topLeftCell="A46" zoomScale="150" zoomScaleNormal="150" zoomScaleSheetLayoutView="85" zoomScalePageLayoutView="55" workbookViewId="0">
      <selection activeCell="B51" sqref="B51:E51"/>
    </sheetView>
  </sheetViews>
  <sheetFormatPr baseColWidth="10" defaultColWidth="11.44140625" defaultRowHeight="10.199999999999999" x14ac:dyDescent="0.2"/>
  <cols>
    <col min="1" max="1" width="3.77734375" style="1" customWidth="1"/>
    <col min="2" max="2" width="5.21875" style="4" customWidth="1"/>
    <col min="3" max="3" width="42.21875" style="4" customWidth="1"/>
    <col min="4" max="4" width="1.77734375" style="4" customWidth="1"/>
    <col min="5" max="5" width="27" style="4" customWidth="1"/>
    <col min="6" max="6" width="1.77734375" style="1" customWidth="1"/>
    <col min="7" max="7" width="9.44140625" style="2" customWidth="1"/>
    <col min="8" max="8" width="1.77734375" style="2" customWidth="1"/>
    <col min="9" max="9" width="48.5546875" style="4" customWidth="1"/>
    <col min="10" max="10" width="6.21875" style="1" customWidth="1"/>
    <col min="11" max="12" width="11.44140625" style="6"/>
    <col min="13" max="16384" width="11.44140625" style="1"/>
  </cols>
  <sheetData>
    <row r="1" spans="2:12" ht="20.399999999999999" x14ac:dyDescent="0.2">
      <c r="B1" s="4" t="s">
        <v>203</v>
      </c>
    </row>
    <row r="2" spans="2:12" ht="23.25" customHeight="1" x14ac:dyDescent="0.2">
      <c r="B2" s="193" t="s">
        <v>119</v>
      </c>
      <c r="C2" s="193"/>
      <c r="D2" s="36"/>
    </row>
    <row r="3" spans="2:12" ht="11.25" customHeight="1" x14ac:dyDescent="0.2">
      <c r="B3" s="36"/>
      <c r="C3" s="36"/>
      <c r="D3" s="36"/>
      <c r="G3" s="67">
        <v>-2</v>
      </c>
      <c r="I3" s="5" t="s">
        <v>134</v>
      </c>
      <c r="J3" s="19"/>
    </row>
    <row r="4" spans="2:12" ht="11.25" customHeight="1" x14ac:dyDescent="0.2">
      <c r="B4" s="188"/>
      <c r="C4" s="188"/>
      <c r="D4" s="188"/>
      <c r="E4" s="188"/>
      <c r="G4" s="66">
        <v>-1</v>
      </c>
      <c r="I4" s="5" t="s">
        <v>135</v>
      </c>
      <c r="J4" s="19"/>
    </row>
    <row r="5" spans="2:12" ht="11.25" customHeight="1" x14ac:dyDescent="0.2">
      <c r="B5" s="188" t="s">
        <v>120</v>
      </c>
      <c r="C5" s="188"/>
      <c r="D5" s="188"/>
      <c r="E5" s="188"/>
      <c r="G5" s="15">
        <v>0</v>
      </c>
      <c r="I5" s="5" t="s">
        <v>136</v>
      </c>
      <c r="J5" s="19"/>
    </row>
    <row r="6" spans="2:12" s="14" customFormat="1" ht="11.25" customHeight="1" x14ac:dyDescent="0.3">
      <c r="B6" s="188"/>
      <c r="C6" s="188"/>
      <c r="D6" s="188"/>
      <c r="E6" s="188"/>
      <c r="G6" s="65">
        <v>1</v>
      </c>
      <c r="H6" s="15"/>
      <c r="I6" s="5" t="s">
        <v>137</v>
      </c>
      <c r="K6" s="16"/>
      <c r="L6" s="4"/>
    </row>
    <row r="7" spans="2:12" ht="11.25" customHeight="1" x14ac:dyDescent="0.2">
      <c r="G7" s="68">
        <v>2</v>
      </c>
      <c r="I7" s="5" t="s">
        <v>167</v>
      </c>
      <c r="K7" s="22"/>
      <c r="L7" s="4"/>
    </row>
    <row r="8" spans="2:12" ht="11.25" customHeight="1" x14ac:dyDescent="0.2">
      <c r="B8" s="37"/>
      <c r="F8" s="4"/>
      <c r="G8" s="78" t="s">
        <v>133</v>
      </c>
      <c r="I8" s="10" t="s">
        <v>138</v>
      </c>
    </row>
    <row r="9" spans="2:12" ht="11.25" customHeight="1" x14ac:dyDescent="0.2">
      <c r="B9" s="37"/>
      <c r="F9" s="4"/>
      <c r="I9" s="10"/>
    </row>
    <row r="11" spans="2:12" s="5" customFormat="1" x14ac:dyDescent="0.3">
      <c r="B11" s="26" t="s">
        <v>25</v>
      </c>
      <c r="C11" s="26" t="s">
        <v>26</v>
      </c>
      <c r="D11" s="26"/>
      <c r="E11" s="26" t="s">
        <v>27</v>
      </c>
      <c r="F11" s="26"/>
      <c r="G11" s="26" t="s">
        <v>118</v>
      </c>
      <c r="H11" s="26"/>
      <c r="I11" s="26" t="s">
        <v>28</v>
      </c>
      <c r="J11" s="157" t="s">
        <v>29</v>
      </c>
      <c r="K11" s="157" t="s">
        <v>30</v>
      </c>
      <c r="L11" s="19"/>
    </row>
    <row r="12" spans="2:12" s="14" customFormat="1" ht="11.25" customHeight="1" x14ac:dyDescent="0.3">
      <c r="B12" s="39"/>
      <c r="C12" s="39"/>
      <c r="D12" s="39"/>
      <c r="E12" s="39"/>
      <c r="F12" s="27"/>
      <c r="G12" s="27"/>
      <c r="H12" s="27"/>
      <c r="I12" s="39"/>
      <c r="J12" s="150"/>
      <c r="K12" s="150"/>
      <c r="L12" s="16"/>
    </row>
    <row r="13" spans="2:12" s="14" customFormat="1" ht="12" customHeight="1" x14ac:dyDescent="0.3">
      <c r="B13" s="38"/>
      <c r="C13" s="38"/>
      <c r="D13" s="38"/>
      <c r="E13" s="38"/>
      <c r="F13" s="24"/>
      <c r="G13" s="24"/>
      <c r="H13" s="24"/>
      <c r="I13" s="38"/>
      <c r="J13" s="150"/>
      <c r="K13" s="150"/>
      <c r="L13" s="16"/>
    </row>
    <row r="14" spans="2:12" x14ac:dyDescent="0.2">
      <c r="B14" s="4" t="s">
        <v>2</v>
      </c>
      <c r="C14" s="26" t="s">
        <v>3</v>
      </c>
      <c r="D14" s="38"/>
      <c r="F14" s="5"/>
      <c r="G14" s="14"/>
      <c r="H14" s="15"/>
      <c r="J14" s="151">
        <f>IF(G15=1,1, IF(G15=2,2,0))</f>
        <v>0</v>
      </c>
      <c r="K14" s="151">
        <f>IF(G15=-1,-1, IF(G15=-2,-2,0))</f>
        <v>0</v>
      </c>
    </row>
    <row r="15" spans="2:12" ht="61.2" x14ac:dyDescent="0.2">
      <c r="C15" s="5" t="s">
        <v>161</v>
      </c>
      <c r="D15" s="38"/>
      <c r="E15" s="4" t="s">
        <v>4</v>
      </c>
      <c r="F15" s="5"/>
      <c r="G15" s="147"/>
      <c r="H15" s="15"/>
      <c r="I15" s="148"/>
      <c r="J15" s="151"/>
      <c r="K15" s="151"/>
    </row>
    <row r="16" spans="2:12" ht="11.25" customHeight="1" x14ac:dyDescent="0.2">
      <c r="B16" s="31"/>
      <c r="C16" s="28"/>
      <c r="D16" s="31"/>
      <c r="E16" s="31"/>
      <c r="F16" s="28"/>
      <c r="G16" s="71"/>
      <c r="H16" s="29"/>
      <c r="I16" s="31"/>
      <c r="J16" s="151"/>
      <c r="K16" s="151"/>
    </row>
    <row r="17" spans="2:11" ht="11.25" customHeight="1" x14ac:dyDescent="0.2">
      <c r="C17" s="5"/>
      <c r="F17" s="5"/>
      <c r="G17" s="54"/>
      <c r="H17" s="15"/>
      <c r="J17" s="151"/>
      <c r="K17" s="151"/>
    </row>
    <row r="18" spans="2:11" x14ac:dyDescent="0.2">
      <c r="B18" s="4" t="s">
        <v>5</v>
      </c>
      <c r="C18" s="64" t="s">
        <v>6</v>
      </c>
      <c r="D18" s="40"/>
      <c r="F18" s="5"/>
      <c r="G18" s="14"/>
      <c r="H18" s="15"/>
      <c r="I18" s="70"/>
      <c r="J18" s="151">
        <f>IF(G19=1,1, IF(G19=2,2,0))</f>
        <v>0</v>
      </c>
      <c r="K18" s="151">
        <f>IF(G19=-1,-1, IF(G19=-2,-2,0))</f>
        <v>0</v>
      </c>
    </row>
    <row r="19" spans="2:11" ht="51" x14ac:dyDescent="0.2">
      <c r="C19" s="5" t="s">
        <v>191</v>
      </c>
      <c r="D19" s="40"/>
      <c r="E19" s="4" t="s">
        <v>7</v>
      </c>
      <c r="F19" s="5"/>
      <c r="G19" s="147"/>
      <c r="H19" s="15"/>
      <c r="I19" s="148"/>
      <c r="J19" s="151"/>
      <c r="K19" s="151"/>
    </row>
    <row r="20" spans="2:11" ht="11.25" customHeight="1" x14ac:dyDescent="0.2">
      <c r="B20" s="31"/>
      <c r="C20" s="30"/>
      <c r="D20" s="41"/>
      <c r="E20" s="31"/>
      <c r="F20" s="28"/>
      <c r="G20" s="29"/>
      <c r="H20" s="29"/>
      <c r="I20" s="31"/>
      <c r="J20" s="151"/>
      <c r="K20" s="151"/>
    </row>
    <row r="21" spans="2:11" ht="11.25" customHeight="1" x14ac:dyDescent="0.2">
      <c r="C21" s="25"/>
      <c r="D21" s="22"/>
      <c r="F21" s="5"/>
      <c r="G21" s="15"/>
      <c r="H21" s="15"/>
      <c r="J21" s="151"/>
      <c r="K21" s="151"/>
    </row>
    <row r="22" spans="2:11" x14ac:dyDescent="0.2">
      <c r="B22" s="4" t="s">
        <v>8</v>
      </c>
      <c r="C22" s="26" t="s">
        <v>9</v>
      </c>
      <c r="D22" s="38"/>
      <c r="F22" s="5"/>
      <c r="G22" s="14"/>
      <c r="H22" s="15"/>
      <c r="J22" s="151">
        <f t="shared" ref="J22:J46" si="0">IF(G23=1,1, IF(G23=2,2,0))</f>
        <v>0</v>
      </c>
      <c r="K22" s="151">
        <f t="shared" ref="K22:K46" si="1">IF(G23=-1,-1, IF(G23=-2,-2,0))</f>
        <v>0</v>
      </c>
    </row>
    <row r="23" spans="2:11" ht="51" x14ac:dyDescent="0.2">
      <c r="C23" s="5" t="s">
        <v>248</v>
      </c>
      <c r="D23" s="38"/>
      <c r="E23" s="4" t="s">
        <v>10</v>
      </c>
      <c r="F23" s="5"/>
      <c r="G23" s="147"/>
      <c r="H23" s="15"/>
      <c r="I23" s="148"/>
      <c r="J23" s="151"/>
      <c r="K23" s="151"/>
    </row>
    <row r="24" spans="2:11" ht="11.25" customHeight="1" x14ac:dyDescent="0.2">
      <c r="B24" s="31"/>
      <c r="C24" s="28"/>
      <c r="D24" s="31"/>
      <c r="E24" s="31"/>
      <c r="F24" s="28"/>
      <c r="G24" s="29"/>
      <c r="H24" s="29"/>
      <c r="I24" s="31"/>
      <c r="J24" s="151"/>
      <c r="K24" s="151"/>
    </row>
    <row r="25" spans="2:11" ht="11.25" customHeight="1" x14ac:dyDescent="0.2">
      <c r="C25" s="5"/>
      <c r="F25" s="5"/>
      <c r="G25" s="15"/>
      <c r="H25" s="15"/>
      <c r="J25" s="151"/>
      <c r="K25" s="151"/>
    </row>
    <row r="26" spans="2:11" x14ac:dyDescent="0.2">
      <c r="B26" s="4" t="s">
        <v>11</v>
      </c>
      <c r="C26" s="26" t="s">
        <v>12</v>
      </c>
      <c r="D26" s="38"/>
      <c r="F26" s="5"/>
      <c r="G26" s="14"/>
      <c r="H26" s="15"/>
      <c r="J26" s="151">
        <f t="shared" si="0"/>
        <v>0</v>
      </c>
      <c r="K26" s="151">
        <f t="shared" si="1"/>
        <v>0</v>
      </c>
    </row>
    <row r="27" spans="2:11" ht="51" x14ac:dyDescent="0.2">
      <c r="C27" s="5" t="s">
        <v>249</v>
      </c>
      <c r="D27" s="38"/>
      <c r="E27" s="4" t="s">
        <v>13</v>
      </c>
      <c r="F27" s="5"/>
      <c r="G27" s="147"/>
      <c r="H27" s="15"/>
      <c r="I27" s="148"/>
      <c r="J27" s="151"/>
      <c r="K27" s="151"/>
    </row>
    <row r="28" spans="2:11" ht="10.5" customHeight="1" x14ac:dyDescent="0.2">
      <c r="B28" s="31"/>
      <c r="C28" s="28"/>
      <c r="D28" s="31"/>
      <c r="E28" s="31"/>
      <c r="F28" s="28"/>
      <c r="G28" s="29"/>
      <c r="H28" s="29"/>
      <c r="I28" s="31"/>
      <c r="J28" s="151"/>
      <c r="K28" s="151"/>
    </row>
    <row r="29" spans="2:11" ht="10.5" customHeight="1" x14ac:dyDescent="0.2">
      <c r="C29" s="5"/>
      <c r="F29" s="5"/>
      <c r="G29" s="15"/>
      <c r="H29" s="15"/>
      <c r="J29" s="151"/>
      <c r="K29" s="151"/>
    </row>
    <row r="30" spans="2:11" x14ac:dyDescent="0.2">
      <c r="B30" s="4" t="s">
        <v>14</v>
      </c>
      <c r="C30" s="26" t="s">
        <v>15</v>
      </c>
      <c r="D30" s="38"/>
      <c r="F30" s="4"/>
      <c r="G30" s="14"/>
      <c r="H30" s="15"/>
      <c r="J30" s="151">
        <f t="shared" si="0"/>
        <v>0</v>
      </c>
      <c r="K30" s="151">
        <f t="shared" si="1"/>
        <v>0</v>
      </c>
    </row>
    <row r="31" spans="2:11" ht="61.2" x14ac:dyDescent="0.2">
      <c r="C31" s="5" t="s">
        <v>176</v>
      </c>
      <c r="D31" s="38"/>
      <c r="E31" s="4" t="s">
        <v>16</v>
      </c>
      <c r="F31" s="4"/>
      <c r="G31" s="147"/>
      <c r="H31" s="15"/>
      <c r="I31" s="148"/>
      <c r="J31" s="151"/>
      <c r="K31" s="151"/>
    </row>
    <row r="32" spans="2:11" ht="10.5" customHeight="1" x14ac:dyDescent="0.2">
      <c r="B32" s="31"/>
      <c r="C32" s="28"/>
      <c r="D32" s="31"/>
      <c r="E32" s="31"/>
      <c r="F32" s="31"/>
      <c r="G32" s="29"/>
      <c r="H32" s="29"/>
      <c r="I32" s="31"/>
      <c r="J32" s="151"/>
      <c r="K32" s="151"/>
    </row>
    <row r="33" spans="2:12" ht="10.5" customHeight="1" x14ac:dyDescent="0.2">
      <c r="C33" s="5"/>
      <c r="F33" s="4"/>
      <c r="G33" s="15"/>
      <c r="H33" s="15"/>
      <c r="J33" s="151"/>
      <c r="K33" s="151"/>
    </row>
    <row r="34" spans="2:12" x14ac:dyDescent="0.2">
      <c r="B34" s="4" t="s">
        <v>17</v>
      </c>
      <c r="C34" s="26" t="s">
        <v>18</v>
      </c>
      <c r="F34" s="5"/>
      <c r="G34" s="14"/>
      <c r="H34" s="15"/>
      <c r="J34" s="151">
        <f t="shared" si="0"/>
        <v>0</v>
      </c>
      <c r="K34" s="151">
        <f t="shared" si="1"/>
        <v>0</v>
      </c>
    </row>
    <row r="35" spans="2:12" ht="51" x14ac:dyDescent="0.2">
      <c r="C35" s="5" t="s">
        <v>163</v>
      </c>
      <c r="E35" s="4" t="s">
        <v>162</v>
      </c>
      <c r="F35" s="5"/>
      <c r="G35" s="147"/>
      <c r="H35" s="15"/>
      <c r="I35" s="148"/>
      <c r="J35" s="151"/>
      <c r="K35" s="151"/>
    </row>
    <row r="36" spans="2:12" ht="10.5" customHeight="1" x14ac:dyDescent="0.2">
      <c r="C36" s="28"/>
      <c r="D36" s="31"/>
      <c r="E36" s="31"/>
      <c r="F36" s="28"/>
      <c r="G36" s="29"/>
      <c r="H36" s="29"/>
      <c r="I36" s="31"/>
      <c r="J36" s="151"/>
      <c r="K36" s="151"/>
    </row>
    <row r="37" spans="2:12" ht="10.5" customHeight="1" x14ac:dyDescent="0.2">
      <c r="B37" s="42"/>
      <c r="C37" s="5"/>
      <c r="F37" s="5"/>
      <c r="G37" s="15"/>
      <c r="H37" s="15"/>
      <c r="J37" s="151"/>
      <c r="K37" s="151"/>
    </row>
    <row r="38" spans="2:12" x14ac:dyDescent="0.2">
      <c r="B38" s="4" t="s">
        <v>19</v>
      </c>
      <c r="C38" s="26" t="s">
        <v>192</v>
      </c>
      <c r="F38" s="5"/>
      <c r="G38" s="14"/>
      <c r="H38" s="15"/>
      <c r="J38" s="151">
        <f t="shared" si="0"/>
        <v>0</v>
      </c>
      <c r="K38" s="151">
        <f t="shared" si="1"/>
        <v>0</v>
      </c>
    </row>
    <row r="39" spans="2:12" ht="61.2" x14ac:dyDescent="0.2">
      <c r="C39" s="5" t="s">
        <v>250</v>
      </c>
      <c r="E39" s="4" t="s">
        <v>193</v>
      </c>
      <c r="F39" s="5"/>
      <c r="G39" s="147"/>
      <c r="H39" s="15"/>
      <c r="I39" s="148"/>
      <c r="J39" s="151"/>
      <c r="K39" s="151"/>
    </row>
    <row r="40" spans="2:12" ht="10.5" customHeight="1" x14ac:dyDescent="0.2">
      <c r="B40" s="31"/>
      <c r="C40" s="28"/>
      <c r="D40" s="31"/>
      <c r="E40" s="31"/>
      <c r="F40" s="28"/>
      <c r="G40" s="29"/>
      <c r="H40" s="29"/>
      <c r="I40" s="31"/>
      <c r="J40" s="151"/>
      <c r="K40" s="151"/>
    </row>
    <row r="41" spans="2:12" x14ac:dyDescent="0.2">
      <c r="C41" s="5"/>
      <c r="F41" s="5"/>
      <c r="G41" s="15"/>
      <c r="H41" s="15"/>
      <c r="J41" s="151"/>
      <c r="K41" s="151"/>
    </row>
    <row r="42" spans="2:12" x14ac:dyDescent="0.2">
      <c r="B42" s="4" t="s">
        <v>20</v>
      </c>
      <c r="C42" s="26" t="s">
        <v>21</v>
      </c>
      <c r="F42" s="5"/>
      <c r="G42" s="14"/>
      <c r="H42" s="15"/>
      <c r="J42" s="151">
        <f t="shared" si="0"/>
        <v>0</v>
      </c>
      <c r="K42" s="151">
        <f t="shared" si="1"/>
        <v>0</v>
      </c>
    </row>
    <row r="43" spans="2:12" ht="61.2" x14ac:dyDescent="0.2">
      <c r="C43" s="5" t="s">
        <v>164</v>
      </c>
      <c r="E43" s="4" t="s">
        <v>22</v>
      </c>
      <c r="F43" s="5"/>
      <c r="G43" s="147"/>
      <c r="H43" s="15"/>
      <c r="I43" s="148"/>
      <c r="J43" s="151"/>
      <c r="K43" s="151"/>
    </row>
    <row r="44" spans="2:12" ht="10.5" customHeight="1" x14ac:dyDescent="0.2">
      <c r="B44" s="31"/>
      <c r="C44" s="28"/>
      <c r="D44" s="31"/>
      <c r="E44" s="31"/>
      <c r="F44" s="28"/>
      <c r="G44" s="29"/>
      <c r="H44" s="29"/>
      <c r="I44" s="31"/>
      <c r="J44" s="151"/>
      <c r="K44" s="151"/>
    </row>
    <row r="45" spans="2:12" ht="10.5" customHeight="1" x14ac:dyDescent="0.2">
      <c r="C45" s="5"/>
      <c r="F45" s="5"/>
      <c r="G45" s="15"/>
      <c r="H45" s="15"/>
      <c r="J45" s="151"/>
      <c r="K45" s="151"/>
    </row>
    <row r="46" spans="2:12" x14ac:dyDescent="0.2">
      <c r="B46" s="4" t="s">
        <v>23</v>
      </c>
      <c r="C46" s="26" t="s">
        <v>24</v>
      </c>
      <c r="F46" s="5"/>
      <c r="G46" s="14"/>
      <c r="H46" s="15"/>
      <c r="J46" s="151">
        <f t="shared" si="0"/>
        <v>0</v>
      </c>
      <c r="K46" s="151">
        <f t="shared" si="1"/>
        <v>0</v>
      </c>
    </row>
    <row r="47" spans="2:12" ht="61.2" x14ac:dyDescent="0.2">
      <c r="C47" s="5" t="s">
        <v>165</v>
      </c>
      <c r="E47" s="4" t="s">
        <v>166</v>
      </c>
      <c r="F47" s="5"/>
      <c r="G47" s="147"/>
      <c r="H47" s="15"/>
      <c r="I47" s="148"/>
      <c r="J47" s="151"/>
      <c r="K47" s="151"/>
    </row>
    <row r="48" spans="2:12" ht="10.5" customHeight="1" x14ac:dyDescent="0.2">
      <c r="B48" s="31"/>
      <c r="C48" s="31"/>
      <c r="D48" s="31"/>
      <c r="E48" s="31"/>
      <c r="F48" s="33"/>
      <c r="G48" s="34"/>
      <c r="H48" s="34"/>
      <c r="I48" s="31"/>
      <c r="K48" s="1"/>
      <c r="L48" s="1"/>
    </row>
    <row r="49" spans="2:13" ht="10.5" customHeight="1" x14ac:dyDescent="0.2">
      <c r="K49" s="1"/>
      <c r="L49" s="1"/>
    </row>
    <row r="50" spans="2:13" ht="13.8" x14ac:dyDescent="0.2">
      <c r="B50" s="205" t="s">
        <v>31</v>
      </c>
      <c r="C50" s="205"/>
      <c r="D50" s="43"/>
      <c r="K50" s="1"/>
      <c r="L50" s="1"/>
    </row>
    <row r="51" spans="2:13" ht="12.75" customHeight="1" x14ac:dyDescent="0.2">
      <c r="B51" s="206" t="s">
        <v>291</v>
      </c>
      <c r="C51" s="206"/>
      <c r="D51" s="206"/>
      <c r="E51" s="206"/>
      <c r="K51" s="1"/>
      <c r="L51" s="1"/>
    </row>
    <row r="52" spans="2:13" ht="64.5" customHeight="1" x14ac:dyDescent="0.2">
      <c r="B52" s="204"/>
      <c r="C52" s="204"/>
      <c r="D52" s="204"/>
      <c r="E52" s="204"/>
      <c r="F52" s="204"/>
      <c r="G52" s="204"/>
      <c r="H52" s="204"/>
      <c r="I52" s="204"/>
      <c r="K52" s="1"/>
      <c r="L52" s="1"/>
    </row>
    <row r="53" spans="2:13" ht="3" customHeight="1" x14ac:dyDescent="0.2">
      <c r="B53" s="163"/>
      <c r="K53" s="1"/>
      <c r="L53" s="1"/>
    </row>
    <row r="54" spans="2:13" x14ac:dyDescent="0.2">
      <c r="L54" s="23"/>
      <c r="M54" s="18"/>
    </row>
    <row r="55" spans="2:13" x14ac:dyDescent="0.2">
      <c r="L55" s="23"/>
      <c r="M55" s="18"/>
    </row>
    <row r="56" spans="2:13" x14ac:dyDescent="0.2">
      <c r="L56" s="23"/>
      <c r="M56" s="18"/>
    </row>
    <row r="57" spans="2:13" x14ac:dyDescent="0.2">
      <c r="K57" s="18"/>
      <c r="L57" s="23"/>
      <c r="M57" s="18"/>
    </row>
  </sheetData>
  <sheetProtection selectLockedCells="1"/>
  <mergeCells count="7">
    <mergeCell ref="B2:C2"/>
    <mergeCell ref="B6:E6"/>
    <mergeCell ref="B52:I52"/>
    <mergeCell ref="B50:C50"/>
    <mergeCell ref="B4:E4"/>
    <mergeCell ref="B5:E5"/>
    <mergeCell ref="B51:E51"/>
  </mergeCells>
  <conditionalFormatting sqref="G15">
    <cfRule type="cellIs" dxfId="284" priority="133" operator="equal">
      <formula>0</formula>
    </cfRule>
    <cfRule type="cellIs" dxfId="283" priority="132" operator="equal">
      <formula>-2</formula>
    </cfRule>
    <cfRule type="cellIs" dxfId="282" priority="131" operator="equal">
      <formula>-1</formula>
    </cfRule>
    <cfRule type="cellIs" dxfId="281" priority="130" operator="equal">
      <formula>1</formula>
    </cfRule>
    <cfRule type="cellIs" dxfId="280" priority="129" operator="equal">
      <formula>2</formula>
    </cfRule>
  </conditionalFormatting>
  <conditionalFormatting sqref="G19">
    <cfRule type="cellIs" dxfId="277" priority="58" operator="equal">
      <formula>2</formula>
    </cfRule>
    <cfRule type="cellIs" dxfId="276" priority="62" operator="equal">
      <formula>0</formula>
    </cfRule>
    <cfRule type="cellIs" dxfId="275" priority="61" operator="equal">
      <formula>-2</formula>
    </cfRule>
    <cfRule type="cellIs" dxfId="274" priority="60" operator="equal">
      <formula>-1</formula>
    </cfRule>
    <cfRule type="cellIs" dxfId="273" priority="59" operator="equal">
      <formula>1</formula>
    </cfRule>
  </conditionalFormatting>
  <conditionalFormatting sqref="G23">
    <cfRule type="cellIs" dxfId="271" priority="56" operator="equal">
      <formula>0</formula>
    </cfRule>
    <cfRule type="cellIs" dxfId="270" priority="55" operator="equal">
      <formula>-2</formula>
    </cfRule>
    <cfRule type="cellIs" dxfId="269" priority="54" operator="equal">
      <formula>-1</formula>
    </cfRule>
    <cfRule type="cellIs" dxfId="268" priority="53" operator="equal">
      <formula>1</formula>
    </cfRule>
    <cfRule type="cellIs" dxfId="267" priority="52" operator="equal">
      <formula>2</formula>
    </cfRule>
  </conditionalFormatting>
  <conditionalFormatting sqref="G27">
    <cfRule type="cellIs" dxfId="265" priority="50" operator="equal">
      <formula>0</formula>
    </cfRule>
    <cfRule type="cellIs" dxfId="264" priority="46" operator="equal">
      <formula>2</formula>
    </cfRule>
    <cfRule type="cellIs" dxfId="263" priority="47" operator="equal">
      <formula>1</formula>
    </cfRule>
    <cfRule type="cellIs" dxfId="262" priority="48" operator="equal">
      <formula>-1</formula>
    </cfRule>
    <cfRule type="cellIs" dxfId="261" priority="49" operator="equal">
      <formula>-2</formula>
    </cfRule>
  </conditionalFormatting>
  <conditionalFormatting sqref="G31">
    <cfRule type="cellIs" dxfId="259" priority="44" operator="equal">
      <formula>0</formula>
    </cfRule>
    <cfRule type="cellIs" dxfId="258" priority="43" operator="equal">
      <formula>-2</formula>
    </cfRule>
    <cfRule type="cellIs" dxfId="257" priority="42" operator="equal">
      <formula>-1</formula>
    </cfRule>
    <cfRule type="cellIs" dxfId="256" priority="41" operator="equal">
      <formula>1</formula>
    </cfRule>
    <cfRule type="cellIs" dxfId="255" priority="40" operator="equal">
      <formula>2</formula>
    </cfRule>
  </conditionalFormatting>
  <conditionalFormatting sqref="G35">
    <cfRule type="cellIs" dxfId="253" priority="38" operator="equal">
      <formula>0</formula>
    </cfRule>
    <cfRule type="cellIs" dxfId="252" priority="37" operator="equal">
      <formula>-2</formula>
    </cfRule>
    <cfRule type="cellIs" dxfId="251" priority="36" operator="equal">
      <formula>-1</formula>
    </cfRule>
    <cfRule type="cellIs" dxfId="250" priority="35" operator="equal">
      <formula>1</formula>
    </cfRule>
    <cfRule type="cellIs" dxfId="249" priority="34" operator="equal">
      <formula>2</formula>
    </cfRule>
  </conditionalFormatting>
  <conditionalFormatting sqref="G39">
    <cfRule type="cellIs" dxfId="247" priority="30" operator="equal">
      <formula>-1</formula>
    </cfRule>
    <cfRule type="cellIs" dxfId="246" priority="32" operator="equal">
      <formula>0</formula>
    </cfRule>
    <cfRule type="cellIs" dxfId="245" priority="31" operator="equal">
      <formula>-2</formula>
    </cfRule>
    <cfRule type="cellIs" dxfId="244" priority="29" operator="equal">
      <formula>1</formula>
    </cfRule>
    <cfRule type="cellIs" dxfId="243" priority="28" operator="equal">
      <formula>2</formula>
    </cfRule>
  </conditionalFormatting>
  <conditionalFormatting sqref="G43">
    <cfRule type="cellIs" dxfId="241" priority="22" operator="equal">
      <formula>2</formula>
    </cfRule>
    <cfRule type="cellIs" dxfId="240" priority="26" operator="equal">
      <formula>0</formula>
    </cfRule>
    <cfRule type="cellIs" dxfId="239" priority="23" operator="equal">
      <formula>1</formula>
    </cfRule>
    <cfRule type="cellIs" dxfId="238" priority="25" operator="equal">
      <formula>-2</formula>
    </cfRule>
    <cfRule type="cellIs" dxfId="237" priority="24" operator="equal">
      <formula>-1</formula>
    </cfRule>
  </conditionalFormatting>
  <conditionalFormatting sqref="G47">
    <cfRule type="cellIs" dxfId="235" priority="17" operator="equal">
      <formula>1</formula>
    </cfRule>
    <cfRule type="cellIs" dxfId="234" priority="18" operator="equal">
      <formula>-1</formula>
    </cfRule>
    <cfRule type="cellIs" dxfId="233" priority="19" operator="equal">
      <formula>-2</formula>
    </cfRule>
    <cfRule type="cellIs" dxfId="232" priority="20" operator="equal">
      <formula>0</formula>
    </cfRule>
    <cfRule type="cellIs" dxfId="231" priority="16" operator="equal">
      <formula>2</formula>
    </cfRule>
  </conditionalFormatting>
  <dataValidations count="2">
    <dataValidation showDropDown="1" showInputMessage="1" showErrorMessage="1" sqref="G44:G45 G40:G41 G36:G37 G32:G33 G28:G29 G24:G25 G20:G21 G17" xr:uid="{E5CF5548-8800-40B4-973C-B0B0A6DFC4FD}"/>
    <dataValidation type="list" allowBlank="1" showInputMessage="1" showErrorMessage="1" sqref="G43 G31 G39 G35 G15 G19 G23 G27 G47" xr:uid="{BFF48649-3F27-4CCE-B9F0-52D2888C4C06}">
      <formula1>"-2,-1,0,1,2,-"</formula1>
    </dataValidation>
  </dataValidations>
  <pageMargins left="0.7" right="0.7" top="0.78740157499999996" bottom="0.78740157499999996" header="0.3" footer="0.3"/>
  <pageSetup paperSize="8" orientation="landscape" r:id="rId1"/>
  <rowBreaks count="1" manualBreakCount="1">
    <brk id="32"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141" operator="endsWith" id="{49D04E5A-CE1F-4A6F-ACBB-A947BE0A07FB}">
            <xm:f>RIGHT(G18,LEN("-"))="-"</xm:f>
            <xm:f>"-"</xm:f>
            <x14:dxf>
              <font>
                <b val="0"/>
                <i val="0"/>
                <color theme="1"/>
              </font>
              <fill>
                <patternFill patternType="lightUp">
                  <bgColor theme="2" tint="-9.9917600024414813E-2"/>
                </patternFill>
              </fill>
            </x14:dxf>
          </x14:cfRule>
          <xm:sqref>G18</xm:sqref>
        </x14:conditionalFormatting>
        <x14:conditionalFormatting xmlns:xm="http://schemas.microsoft.com/office/excel/2006/main">
          <x14:cfRule type="endsWith" priority="127" operator="endsWith" id="{D4FC03E1-D08F-409E-912C-9F9B18DEBE62}">
            <xm:f>RIGHT(G15,LEN("-"))="-"</xm:f>
            <xm:f>"-"</xm:f>
            <x14:dxf>
              <font>
                <color theme="1"/>
              </font>
              <fill>
                <patternFill patternType="lightUp">
                  <fgColor theme="1"/>
                  <bgColor theme="0"/>
                </patternFill>
              </fill>
            </x14:dxf>
          </x14:cfRule>
          <xm:sqref>G19 G23 G27 G31 G35 G39 G43 G47 G15</xm:sqref>
        </x14:conditionalFormatting>
        <x14:conditionalFormatting xmlns:xm="http://schemas.microsoft.com/office/excel/2006/main">
          <x14:cfRule type="endsWith" priority="140" operator="endsWith" id="{9E60F420-92C9-402B-A9D9-557937E45BF8}">
            <xm:f>RIGHT(G22,LEN("-"))="-"</xm:f>
            <xm:f>"-"</xm:f>
            <x14:dxf>
              <font>
                <b val="0"/>
                <i val="0"/>
                <color theme="1"/>
              </font>
              <fill>
                <patternFill patternType="lightUp">
                  <bgColor theme="2" tint="-9.9917600024414813E-2"/>
                </patternFill>
              </fill>
            </x14:dxf>
          </x14:cfRule>
          <xm:sqref>G22</xm:sqref>
        </x14:conditionalFormatting>
        <x14:conditionalFormatting xmlns:xm="http://schemas.microsoft.com/office/excel/2006/main">
          <x14:cfRule type="endsWith" priority="139" operator="endsWith" id="{50A76FEE-25AC-4C2E-A6F4-8A48C41BBB7D}">
            <xm:f>RIGHT(G26,LEN("-"))="-"</xm:f>
            <xm:f>"-"</xm:f>
            <x14:dxf>
              <font>
                <b val="0"/>
                <i val="0"/>
                <color theme="1"/>
              </font>
              <fill>
                <patternFill patternType="lightUp">
                  <bgColor theme="2" tint="-9.9917600024414813E-2"/>
                </patternFill>
              </fill>
            </x14:dxf>
          </x14:cfRule>
          <xm:sqref>G26</xm:sqref>
        </x14:conditionalFormatting>
        <x14:conditionalFormatting xmlns:xm="http://schemas.microsoft.com/office/excel/2006/main">
          <x14:cfRule type="endsWith" priority="138" operator="endsWith" id="{35713B4F-5215-44A9-A029-ED5DAAE41350}">
            <xm:f>RIGHT(G30,LEN("-"))="-"</xm:f>
            <xm:f>"-"</xm:f>
            <x14:dxf>
              <font>
                <b val="0"/>
                <i val="0"/>
                <color theme="1"/>
              </font>
              <fill>
                <patternFill patternType="lightUp">
                  <bgColor theme="2" tint="-9.9917600024414813E-2"/>
                </patternFill>
              </fill>
            </x14:dxf>
          </x14:cfRule>
          <xm:sqref>G30</xm:sqref>
        </x14:conditionalFormatting>
        <x14:conditionalFormatting xmlns:xm="http://schemas.microsoft.com/office/excel/2006/main">
          <x14:cfRule type="endsWith" priority="137" operator="endsWith" id="{C2A9B7A3-7E54-4F5D-AD7E-B9117C109CAD}">
            <xm:f>RIGHT(G34,LEN("-"))="-"</xm:f>
            <xm:f>"-"</xm:f>
            <x14:dxf>
              <font>
                <b val="0"/>
                <i val="0"/>
                <color theme="1"/>
              </font>
              <fill>
                <patternFill patternType="lightUp">
                  <bgColor theme="2" tint="-9.9917600024414813E-2"/>
                </patternFill>
              </fill>
            </x14:dxf>
          </x14:cfRule>
          <xm:sqref>G34</xm:sqref>
        </x14:conditionalFormatting>
        <x14:conditionalFormatting xmlns:xm="http://schemas.microsoft.com/office/excel/2006/main">
          <x14:cfRule type="endsWith" priority="136" operator="endsWith" id="{88F61BD0-5E5B-44F6-ABE4-E0FB8FF0971E}">
            <xm:f>RIGHT(G38,LEN("-"))="-"</xm:f>
            <xm:f>"-"</xm:f>
            <x14:dxf>
              <font>
                <b val="0"/>
                <i val="0"/>
                <color theme="1"/>
              </font>
              <fill>
                <patternFill patternType="lightUp">
                  <bgColor theme="2" tint="-9.9917600024414813E-2"/>
                </patternFill>
              </fill>
            </x14:dxf>
          </x14:cfRule>
          <xm:sqref>G38</xm:sqref>
        </x14:conditionalFormatting>
        <x14:conditionalFormatting xmlns:xm="http://schemas.microsoft.com/office/excel/2006/main">
          <x14:cfRule type="endsWith" priority="135" operator="endsWith" id="{9DC87966-B83C-4C6E-8557-F568F495E236}">
            <xm:f>RIGHT(G42,LEN("-"))="-"</xm:f>
            <xm:f>"-"</xm:f>
            <x14:dxf>
              <font>
                <b val="0"/>
                <i val="0"/>
                <color theme="1"/>
              </font>
              <fill>
                <patternFill patternType="lightUp">
                  <bgColor theme="2" tint="-9.9917600024414813E-2"/>
                </patternFill>
              </fill>
            </x14:dxf>
          </x14:cfRule>
          <xm:sqref>G42</xm:sqref>
        </x14:conditionalFormatting>
        <x14:conditionalFormatting xmlns:xm="http://schemas.microsoft.com/office/excel/2006/main">
          <x14:cfRule type="endsWith" priority="134" operator="endsWith" id="{51AADA5A-96C9-41A9-9C95-26260AEEF19B}">
            <xm:f>RIGHT(G46,LEN("-"))="-"</xm:f>
            <xm:f>"-"</xm:f>
            <x14:dxf>
              <font>
                <b val="0"/>
                <i val="0"/>
                <color theme="1"/>
              </font>
              <fill>
                <patternFill patternType="lightUp">
                  <bgColor theme="2" tint="-9.9917600024414813E-2"/>
                </patternFill>
              </fill>
            </x14:dxf>
          </x14:cfRule>
          <xm:sqref>G46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3D7A-DA61-42D8-A82E-D0BF7D42AFF2}">
  <sheetPr codeName="Tabelle5">
    <tabColor theme="8" tint="0.79998168889431442"/>
  </sheetPr>
  <dimension ref="B1:M57"/>
  <sheetViews>
    <sheetView showGridLines="0" showRowColHeaders="0" topLeftCell="A49" zoomScale="150" zoomScaleNormal="150" workbookViewId="0">
      <selection activeCell="B51" sqref="B51:E51"/>
    </sheetView>
  </sheetViews>
  <sheetFormatPr baseColWidth="10" defaultColWidth="11.44140625" defaultRowHeight="10.199999999999999" x14ac:dyDescent="0.3"/>
  <cols>
    <col min="1" max="1" width="3.77734375" style="5" customWidth="1"/>
    <col min="2" max="2" width="5.21875" style="5" customWidth="1"/>
    <col min="3" max="3" width="42.21875" style="5" customWidth="1"/>
    <col min="4" max="4" width="1.77734375" style="5" customWidth="1"/>
    <col min="5" max="5" width="27" style="5" customWidth="1"/>
    <col min="6" max="6" width="1.77734375" style="5" customWidth="1"/>
    <col min="7" max="7" width="9.44140625" style="15" customWidth="1"/>
    <col min="8" max="8" width="1.77734375" style="5" customWidth="1"/>
    <col min="9" max="9" width="48.5546875" style="5" customWidth="1"/>
    <col min="10" max="10" width="8.5546875" style="5" customWidth="1"/>
    <col min="11" max="12" width="11.44140625" style="19"/>
    <col min="13" max="16384" width="11.44140625" style="5"/>
  </cols>
  <sheetData>
    <row r="1" spans="2:13" ht="20.399999999999999" x14ac:dyDescent="0.3">
      <c r="B1" s="5" t="s">
        <v>203</v>
      </c>
    </row>
    <row r="2" spans="2:13" ht="23.25" customHeight="1" x14ac:dyDescent="0.3">
      <c r="B2" s="193" t="s">
        <v>122</v>
      </c>
      <c r="C2" s="193"/>
      <c r="D2" s="193"/>
      <c r="E2" s="36"/>
      <c r="F2" s="9"/>
    </row>
    <row r="3" spans="2:13" ht="11.25" customHeight="1" x14ac:dyDescent="0.2">
      <c r="B3" s="36"/>
      <c r="C3" s="36"/>
      <c r="D3" s="36"/>
      <c r="E3" s="36"/>
      <c r="F3" s="9"/>
      <c r="G3" s="67">
        <v>-2</v>
      </c>
      <c r="H3" s="2"/>
      <c r="I3" s="5" t="s">
        <v>134</v>
      </c>
    </row>
    <row r="4" spans="2:13" ht="11.25" customHeight="1" x14ac:dyDescent="0.2">
      <c r="B4" s="188"/>
      <c r="C4" s="188"/>
      <c r="D4" s="188"/>
      <c r="E4" s="188"/>
      <c r="F4" s="9"/>
      <c r="G4" s="66">
        <v>-1</v>
      </c>
      <c r="H4" s="2"/>
      <c r="I4" s="5" t="s">
        <v>135</v>
      </c>
    </row>
    <row r="5" spans="2:13" ht="11.25" customHeight="1" x14ac:dyDescent="0.2">
      <c r="B5" s="188" t="s">
        <v>120</v>
      </c>
      <c r="C5" s="188"/>
      <c r="D5" s="188"/>
      <c r="E5" s="188"/>
      <c r="G5" s="15">
        <v>0</v>
      </c>
      <c r="H5" s="2"/>
      <c r="I5" s="5" t="s">
        <v>136</v>
      </c>
    </row>
    <row r="6" spans="2:13" ht="11.25" customHeight="1" x14ac:dyDescent="0.3">
      <c r="B6" s="188"/>
      <c r="C6" s="188"/>
      <c r="D6" s="188"/>
      <c r="E6" s="188"/>
      <c r="G6" s="65">
        <v>1</v>
      </c>
      <c r="H6" s="15"/>
      <c r="I6" s="5" t="s">
        <v>137</v>
      </c>
      <c r="K6" s="25"/>
    </row>
    <row r="7" spans="2:13" ht="11.25" customHeight="1" x14ac:dyDescent="0.2">
      <c r="G7" s="68">
        <v>2</v>
      </c>
      <c r="H7" s="2"/>
      <c r="I7" s="5" t="s">
        <v>167</v>
      </c>
    </row>
    <row r="8" spans="2:13" ht="11.25" customHeight="1" x14ac:dyDescent="0.2">
      <c r="G8" s="78" t="s">
        <v>133</v>
      </c>
      <c r="H8" s="2"/>
      <c r="I8" s="10" t="s">
        <v>138</v>
      </c>
      <c r="K8" s="25"/>
    </row>
    <row r="9" spans="2:13" ht="11.25" customHeight="1" x14ac:dyDescent="0.2">
      <c r="G9" s="2"/>
      <c r="H9" s="2"/>
      <c r="I9" s="10"/>
      <c r="K9" s="25"/>
    </row>
    <row r="11" spans="2:13" s="4" customFormat="1" ht="11.4" x14ac:dyDescent="0.3">
      <c r="B11" s="38" t="s">
        <v>25</v>
      </c>
      <c r="C11" s="38" t="s">
        <v>26</v>
      </c>
      <c r="D11" s="38"/>
      <c r="E11" s="38" t="s">
        <v>27</v>
      </c>
      <c r="F11" s="38"/>
      <c r="G11" s="38" t="s">
        <v>118</v>
      </c>
      <c r="H11" s="38"/>
      <c r="I11" s="38" t="s">
        <v>28</v>
      </c>
      <c r="J11" s="149" t="s">
        <v>29</v>
      </c>
      <c r="K11" s="149" t="s">
        <v>30</v>
      </c>
      <c r="L11" s="7"/>
      <c r="M11" s="160"/>
    </row>
    <row r="12" spans="2:13" ht="11.25" customHeight="1" x14ac:dyDescent="0.3">
      <c r="B12" s="35"/>
      <c r="C12" s="35"/>
      <c r="D12" s="35"/>
      <c r="E12" s="35"/>
      <c r="F12" s="35"/>
      <c r="G12" s="51"/>
      <c r="H12" s="35"/>
      <c r="I12" s="35"/>
      <c r="J12" s="157"/>
      <c r="K12" s="157"/>
      <c r="M12" s="69"/>
    </row>
    <row r="13" spans="2:13" ht="11.25" customHeight="1" x14ac:dyDescent="0.3">
      <c r="B13" s="26"/>
      <c r="C13" s="26"/>
      <c r="D13" s="26"/>
      <c r="E13" s="26"/>
      <c r="F13" s="26"/>
      <c r="G13" s="50"/>
      <c r="H13" s="26"/>
      <c r="I13" s="26"/>
      <c r="J13" s="157"/>
      <c r="K13" s="157"/>
      <c r="M13" s="69"/>
    </row>
    <row r="14" spans="2:13" ht="11.25" customHeight="1" x14ac:dyDescent="0.3">
      <c r="B14" s="5" t="s">
        <v>85</v>
      </c>
      <c r="C14" s="26" t="s">
        <v>86</v>
      </c>
      <c r="J14" s="157">
        <f>IF(G15=1,1, IF(G15=2,2,0))</f>
        <v>0</v>
      </c>
      <c r="K14" s="157">
        <f>IF(G15=-1,-1, IF(G15=-2,-2,0))</f>
        <v>0</v>
      </c>
      <c r="M14" s="69"/>
    </row>
    <row r="15" spans="2:13" ht="61.2" x14ac:dyDescent="0.3">
      <c r="C15" s="5" t="s">
        <v>168</v>
      </c>
      <c r="E15" s="4" t="s">
        <v>103</v>
      </c>
      <c r="G15" s="152"/>
      <c r="I15" s="148"/>
      <c r="J15" s="157"/>
      <c r="K15" s="157"/>
      <c r="M15" s="69"/>
    </row>
    <row r="16" spans="2:13" ht="11.25" customHeight="1" x14ac:dyDescent="0.3">
      <c r="B16" s="28"/>
      <c r="C16" s="28"/>
      <c r="D16" s="28"/>
      <c r="E16" s="28"/>
      <c r="F16" s="28"/>
      <c r="G16" s="29"/>
      <c r="H16" s="28"/>
      <c r="I16" s="28"/>
      <c r="J16" s="157"/>
      <c r="K16" s="157"/>
      <c r="M16" s="69"/>
    </row>
    <row r="17" spans="2:13" ht="11.25" customHeight="1" x14ac:dyDescent="0.3">
      <c r="J17" s="157"/>
      <c r="K17" s="157"/>
      <c r="M17" s="69"/>
    </row>
    <row r="18" spans="2:13" ht="11.4" x14ac:dyDescent="0.3">
      <c r="B18" s="5" t="s">
        <v>87</v>
      </c>
      <c r="C18" s="64" t="s">
        <v>88</v>
      </c>
      <c r="D18" s="25"/>
      <c r="J18" s="157">
        <f t="shared" ref="J18:J46" si="0">IF(G19=1,1, IF(G19=2,2,0))</f>
        <v>0</v>
      </c>
      <c r="K18" s="157">
        <f t="shared" ref="K18:K46" si="1">IF(G19=-1,-1, IF(G19=-2,-2,0))</f>
        <v>0</v>
      </c>
      <c r="M18" s="69"/>
    </row>
    <row r="19" spans="2:13" ht="51" x14ac:dyDescent="0.3">
      <c r="C19" s="5" t="s">
        <v>251</v>
      </c>
      <c r="E19" s="4" t="s">
        <v>104</v>
      </c>
      <c r="G19" s="152"/>
      <c r="I19" s="148"/>
      <c r="J19" s="157"/>
      <c r="K19" s="157"/>
      <c r="M19" s="69"/>
    </row>
    <row r="20" spans="2:13" ht="11.25" customHeight="1" x14ac:dyDescent="0.3">
      <c r="B20" s="28"/>
      <c r="C20" s="30"/>
      <c r="D20" s="30"/>
      <c r="E20" s="28"/>
      <c r="F20" s="28"/>
      <c r="G20" s="29"/>
      <c r="H20" s="28"/>
      <c r="I20" s="28"/>
      <c r="J20" s="157"/>
      <c r="K20" s="157"/>
      <c r="M20" s="69"/>
    </row>
    <row r="21" spans="2:13" ht="11.25" customHeight="1" x14ac:dyDescent="0.3">
      <c r="C21" s="25"/>
      <c r="D21" s="25"/>
      <c r="J21" s="157"/>
      <c r="K21" s="157"/>
      <c r="M21" s="69"/>
    </row>
    <row r="22" spans="2:13" ht="11.4" x14ac:dyDescent="0.3">
      <c r="B22" s="5" t="s">
        <v>89</v>
      </c>
      <c r="C22" s="26" t="s">
        <v>90</v>
      </c>
      <c r="J22" s="157">
        <f t="shared" si="0"/>
        <v>0</v>
      </c>
      <c r="K22" s="157">
        <f t="shared" si="1"/>
        <v>0</v>
      </c>
      <c r="M22" s="69"/>
    </row>
    <row r="23" spans="2:13" ht="61.2" x14ac:dyDescent="0.3">
      <c r="C23" s="5" t="s">
        <v>292</v>
      </c>
      <c r="E23" s="4" t="s">
        <v>105</v>
      </c>
      <c r="G23" s="152"/>
      <c r="I23" s="148"/>
      <c r="J23" s="157"/>
      <c r="K23" s="157"/>
      <c r="M23" s="69"/>
    </row>
    <row r="24" spans="2:13" ht="11.4" x14ac:dyDescent="0.3">
      <c r="B24" s="28"/>
      <c r="C24" s="28"/>
      <c r="D24" s="28"/>
      <c r="E24" s="28"/>
      <c r="F24" s="28"/>
      <c r="G24" s="29"/>
      <c r="H24" s="28"/>
      <c r="I24" s="28"/>
      <c r="J24" s="157"/>
      <c r="K24" s="157"/>
      <c r="M24" s="69"/>
    </row>
    <row r="25" spans="2:13" ht="11.4" x14ac:dyDescent="0.3">
      <c r="J25" s="157"/>
      <c r="K25" s="157"/>
      <c r="M25" s="69"/>
    </row>
    <row r="26" spans="2:13" ht="11.4" x14ac:dyDescent="0.3">
      <c r="B26" s="5" t="s">
        <v>91</v>
      </c>
      <c r="C26" s="26" t="s">
        <v>92</v>
      </c>
      <c r="J26" s="157">
        <f t="shared" si="0"/>
        <v>0</v>
      </c>
      <c r="K26" s="157">
        <f t="shared" si="1"/>
        <v>0</v>
      </c>
      <c r="M26" s="69"/>
    </row>
    <row r="27" spans="2:13" ht="61.2" x14ac:dyDescent="0.3">
      <c r="C27" s="5" t="s">
        <v>131</v>
      </c>
      <c r="E27" s="4" t="s">
        <v>106</v>
      </c>
      <c r="G27" s="152"/>
      <c r="I27" s="148"/>
      <c r="J27" s="157"/>
      <c r="K27" s="157"/>
      <c r="M27" s="69"/>
    </row>
    <row r="28" spans="2:13" ht="11.4" x14ac:dyDescent="0.3">
      <c r="B28" s="28"/>
      <c r="C28" s="28"/>
      <c r="D28" s="28"/>
      <c r="E28" s="28"/>
      <c r="F28" s="28"/>
      <c r="G28" s="29"/>
      <c r="H28" s="28"/>
      <c r="I28" s="28"/>
      <c r="J28" s="157"/>
      <c r="K28" s="157"/>
      <c r="M28" s="69"/>
    </row>
    <row r="29" spans="2:13" ht="11.4" x14ac:dyDescent="0.3">
      <c r="J29" s="157"/>
      <c r="K29" s="157"/>
      <c r="M29" s="69"/>
    </row>
    <row r="30" spans="2:13" ht="11.4" x14ac:dyDescent="0.3">
      <c r="B30" s="5" t="s">
        <v>93</v>
      </c>
      <c r="C30" s="26" t="s">
        <v>94</v>
      </c>
      <c r="J30" s="157">
        <f t="shared" si="0"/>
        <v>0</v>
      </c>
      <c r="K30" s="157">
        <f t="shared" si="1"/>
        <v>0</v>
      </c>
      <c r="M30" s="69"/>
    </row>
    <row r="31" spans="2:13" ht="51" x14ac:dyDescent="0.3">
      <c r="C31" s="5" t="s">
        <v>252</v>
      </c>
      <c r="E31" s="4" t="s">
        <v>107</v>
      </c>
      <c r="G31" s="152"/>
      <c r="I31" s="148"/>
      <c r="J31" s="157"/>
      <c r="K31" s="157"/>
      <c r="M31" s="69"/>
    </row>
    <row r="32" spans="2:13" ht="11.4" x14ac:dyDescent="0.3">
      <c r="B32" s="28"/>
      <c r="C32" s="28"/>
      <c r="D32" s="28"/>
      <c r="E32" s="28"/>
      <c r="F32" s="28"/>
      <c r="G32" s="29"/>
      <c r="H32" s="28"/>
      <c r="I32" s="28"/>
      <c r="J32" s="157"/>
      <c r="K32" s="157"/>
      <c r="M32" s="69"/>
    </row>
    <row r="33" spans="2:13" ht="11.4" x14ac:dyDescent="0.3">
      <c r="J33" s="157"/>
      <c r="K33" s="157"/>
      <c r="M33" s="69"/>
    </row>
    <row r="34" spans="2:13" ht="11.4" x14ac:dyDescent="0.3">
      <c r="B34" s="5" t="s">
        <v>95</v>
      </c>
      <c r="C34" s="26" t="s">
        <v>190</v>
      </c>
      <c r="J34" s="157">
        <f t="shared" si="0"/>
        <v>0</v>
      </c>
      <c r="K34" s="157">
        <f t="shared" si="1"/>
        <v>0</v>
      </c>
      <c r="M34" s="69"/>
    </row>
    <row r="35" spans="2:13" ht="51" x14ac:dyDescent="0.3">
      <c r="C35" s="5" t="s">
        <v>253</v>
      </c>
      <c r="E35" s="4" t="s">
        <v>108</v>
      </c>
      <c r="G35" s="152"/>
      <c r="I35" s="148"/>
      <c r="J35" s="157"/>
      <c r="K35" s="157"/>
      <c r="M35" s="69"/>
    </row>
    <row r="36" spans="2:13" ht="11.4" x14ac:dyDescent="0.3">
      <c r="B36" s="28"/>
      <c r="C36" s="28"/>
      <c r="D36" s="28"/>
      <c r="E36" s="28"/>
      <c r="F36" s="28"/>
      <c r="G36" s="29"/>
      <c r="H36" s="28"/>
      <c r="I36" s="28"/>
      <c r="J36" s="157"/>
      <c r="K36" s="157"/>
      <c r="M36" s="69"/>
    </row>
    <row r="37" spans="2:13" ht="11.4" x14ac:dyDescent="0.3">
      <c r="J37" s="157"/>
      <c r="K37" s="157"/>
      <c r="M37" s="69"/>
    </row>
    <row r="38" spans="2:13" ht="11.4" x14ac:dyDescent="0.3">
      <c r="B38" s="5" t="s">
        <v>96</v>
      </c>
      <c r="C38" s="26" t="s">
        <v>97</v>
      </c>
      <c r="J38" s="157">
        <f t="shared" si="0"/>
        <v>0</v>
      </c>
      <c r="K38" s="157">
        <f t="shared" si="1"/>
        <v>0</v>
      </c>
      <c r="M38" s="69"/>
    </row>
    <row r="39" spans="2:13" ht="61.2" x14ac:dyDescent="0.3">
      <c r="C39" s="5" t="s">
        <v>171</v>
      </c>
      <c r="E39" s="4" t="s">
        <v>109</v>
      </c>
      <c r="G39" s="152"/>
      <c r="I39" s="148"/>
      <c r="J39" s="157"/>
      <c r="K39" s="157"/>
      <c r="M39" s="69"/>
    </row>
    <row r="40" spans="2:13" ht="11.4" x14ac:dyDescent="0.3">
      <c r="B40" s="28"/>
      <c r="C40" s="28"/>
      <c r="D40" s="28"/>
      <c r="E40" s="28"/>
      <c r="F40" s="28"/>
      <c r="G40" s="29"/>
      <c r="H40" s="28"/>
      <c r="I40" s="28"/>
      <c r="J40" s="157"/>
      <c r="K40" s="157"/>
      <c r="M40" s="69"/>
    </row>
    <row r="41" spans="2:13" ht="11.4" x14ac:dyDescent="0.3">
      <c r="J41" s="157"/>
      <c r="K41" s="157"/>
      <c r="M41" s="69"/>
    </row>
    <row r="42" spans="2:13" ht="11.4" x14ac:dyDescent="0.3">
      <c r="B42" s="5" t="s">
        <v>98</v>
      </c>
      <c r="C42" s="26" t="s">
        <v>99</v>
      </c>
      <c r="J42" s="157">
        <f t="shared" si="0"/>
        <v>0</v>
      </c>
      <c r="K42" s="157">
        <f t="shared" si="1"/>
        <v>0</v>
      </c>
      <c r="M42" s="69"/>
    </row>
    <row r="43" spans="2:13" ht="61.2" x14ac:dyDescent="0.3">
      <c r="C43" s="5" t="s">
        <v>170</v>
      </c>
      <c r="E43" s="4" t="s">
        <v>110</v>
      </c>
      <c r="G43" s="152"/>
      <c r="I43" s="148"/>
      <c r="J43" s="157"/>
      <c r="K43" s="157"/>
      <c r="M43" s="69"/>
    </row>
    <row r="44" spans="2:13" ht="11.4" x14ac:dyDescent="0.3">
      <c r="B44" s="28"/>
      <c r="C44" s="28"/>
      <c r="D44" s="28"/>
      <c r="E44" s="28"/>
      <c r="F44" s="28"/>
      <c r="G44" s="29"/>
      <c r="H44" s="28"/>
      <c r="I44" s="28"/>
      <c r="J44" s="157"/>
      <c r="K44" s="157"/>
      <c r="M44" s="69"/>
    </row>
    <row r="45" spans="2:13" ht="11.4" x14ac:dyDescent="0.3">
      <c r="J45" s="157"/>
      <c r="K45" s="157"/>
      <c r="M45" s="69"/>
    </row>
    <row r="46" spans="2:13" ht="11.4" x14ac:dyDescent="0.3">
      <c r="B46" s="5" t="s">
        <v>100</v>
      </c>
      <c r="C46" s="26" t="s">
        <v>101</v>
      </c>
      <c r="J46" s="157">
        <f t="shared" si="0"/>
        <v>0</v>
      </c>
      <c r="K46" s="157">
        <f t="shared" si="1"/>
        <v>0</v>
      </c>
      <c r="M46" s="69"/>
    </row>
    <row r="47" spans="2:13" ht="61.2" x14ac:dyDescent="0.3">
      <c r="C47" s="5" t="s">
        <v>169</v>
      </c>
      <c r="E47" s="4" t="s">
        <v>111</v>
      </c>
      <c r="G47" s="152"/>
      <c r="I47" s="148"/>
      <c r="J47" s="157"/>
      <c r="K47" s="157"/>
      <c r="M47" s="69"/>
    </row>
    <row r="48" spans="2:13" x14ac:dyDescent="0.3">
      <c r="B48" s="28"/>
      <c r="C48" s="28"/>
      <c r="D48" s="28"/>
      <c r="E48" s="28"/>
      <c r="F48" s="28"/>
      <c r="G48" s="29"/>
      <c r="H48" s="28"/>
      <c r="I48" s="28"/>
      <c r="J48" s="19"/>
    </row>
    <row r="49" spans="2:13" x14ac:dyDescent="0.3">
      <c r="J49" s="19"/>
    </row>
    <row r="50" spans="2:13" ht="13.8" x14ac:dyDescent="0.3">
      <c r="B50" s="208" t="s">
        <v>102</v>
      </c>
      <c r="C50" s="208"/>
      <c r="D50" s="20"/>
      <c r="K50" s="5"/>
      <c r="L50" s="5"/>
    </row>
    <row r="51" spans="2:13" x14ac:dyDescent="0.3">
      <c r="B51" s="206" t="s">
        <v>291</v>
      </c>
      <c r="C51" s="206"/>
      <c r="D51" s="206"/>
      <c r="E51" s="206"/>
      <c r="K51" s="5"/>
      <c r="L51" s="5"/>
    </row>
    <row r="52" spans="2:13" ht="64.5" customHeight="1" x14ac:dyDescent="0.3">
      <c r="B52" s="207"/>
      <c r="C52" s="207"/>
      <c r="D52" s="207"/>
      <c r="E52" s="207"/>
      <c r="F52" s="207"/>
      <c r="G52" s="207"/>
      <c r="H52" s="207"/>
      <c r="I52" s="207"/>
      <c r="K52" s="5"/>
      <c r="L52" s="5"/>
    </row>
    <row r="53" spans="2:13" ht="3" customHeight="1" x14ac:dyDescent="0.3">
      <c r="B53" s="164"/>
      <c r="K53" s="5"/>
      <c r="L53" s="5"/>
    </row>
    <row r="54" spans="2:13" x14ac:dyDescent="0.3">
      <c r="L54" s="49"/>
      <c r="M54" s="49"/>
    </row>
    <row r="55" spans="2:13" x14ac:dyDescent="0.3">
      <c r="L55" s="49"/>
      <c r="M55" s="49"/>
    </row>
    <row r="56" spans="2:13" x14ac:dyDescent="0.3">
      <c r="L56" s="49"/>
      <c r="M56" s="49"/>
    </row>
    <row r="57" spans="2:13" x14ac:dyDescent="0.3">
      <c r="K57" s="49"/>
      <c r="L57" s="49"/>
      <c r="M57" s="49"/>
    </row>
  </sheetData>
  <sheetProtection selectLockedCells="1"/>
  <mergeCells count="7">
    <mergeCell ref="B2:D2"/>
    <mergeCell ref="B52:I52"/>
    <mergeCell ref="B50:C50"/>
    <mergeCell ref="B5:E5"/>
    <mergeCell ref="B6:E6"/>
    <mergeCell ref="B4:E4"/>
    <mergeCell ref="B51:E51"/>
  </mergeCells>
  <conditionalFormatting sqref="G15">
    <cfRule type="cellIs" dxfId="230" priority="102" operator="equal">
      <formula>-2</formula>
    </cfRule>
    <cfRule type="cellIs" dxfId="229" priority="103" operator="equal">
      <formula>0</formula>
    </cfRule>
    <cfRule type="cellIs" dxfId="228" priority="101" operator="equal">
      <formula>-1</formula>
    </cfRule>
    <cfRule type="cellIs" dxfId="227" priority="100" operator="equal">
      <formula>1</formula>
    </cfRule>
    <cfRule type="cellIs" dxfId="226" priority="99" operator="equal">
      <formula>2</formula>
    </cfRule>
  </conditionalFormatting>
  <conditionalFormatting sqref="G19">
    <cfRule type="cellIs" dxfId="224" priority="38" operator="equal">
      <formula>-1</formula>
    </cfRule>
    <cfRule type="cellIs" dxfId="223" priority="37" operator="equal">
      <formula>1</formula>
    </cfRule>
    <cfRule type="cellIs" dxfId="222" priority="36" operator="equal">
      <formula>2</formula>
    </cfRule>
    <cfRule type="cellIs" dxfId="221" priority="39" operator="equal">
      <formula>-2</formula>
    </cfRule>
    <cfRule type="cellIs" dxfId="220" priority="40" operator="equal">
      <formula>0</formula>
    </cfRule>
  </conditionalFormatting>
  <conditionalFormatting sqref="G23">
    <cfRule type="cellIs" dxfId="219" priority="32" operator="equal">
      <formula>1</formula>
    </cfRule>
    <cfRule type="cellIs" dxfId="218" priority="35" operator="equal">
      <formula>0</formula>
    </cfRule>
    <cfRule type="cellIs" dxfId="217" priority="34" operator="equal">
      <formula>-2</formula>
    </cfRule>
    <cfRule type="cellIs" dxfId="216" priority="33" operator="equal">
      <formula>-1</formula>
    </cfRule>
    <cfRule type="cellIs" dxfId="215" priority="31" operator="equal">
      <formula>2</formula>
    </cfRule>
  </conditionalFormatting>
  <conditionalFormatting sqref="G27">
    <cfRule type="cellIs" dxfId="214" priority="27" operator="equal">
      <formula>1</formula>
    </cfRule>
    <cfRule type="cellIs" dxfId="213" priority="28" operator="equal">
      <formula>-1</formula>
    </cfRule>
    <cfRule type="cellIs" dxfId="212" priority="29" operator="equal">
      <formula>-2</formula>
    </cfRule>
    <cfRule type="cellIs" dxfId="211" priority="30" operator="equal">
      <formula>0</formula>
    </cfRule>
    <cfRule type="cellIs" dxfId="210" priority="26" operator="equal">
      <formula>2</formula>
    </cfRule>
  </conditionalFormatting>
  <conditionalFormatting sqref="G31">
    <cfRule type="cellIs" dxfId="209" priority="25" operator="equal">
      <formula>0</formula>
    </cfRule>
    <cfRule type="cellIs" dxfId="208" priority="24" operator="equal">
      <formula>-2</formula>
    </cfRule>
    <cfRule type="cellIs" dxfId="207" priority="23" operator="equal">
      <formula>-1</formula>
    </cfRule>
    <cfRule type="cellIs" dxfId="206" priority="22" operator="equal">
      <formula>1</formula>
    </cfRule>
    <cfRule type="cellIs" dxfId="205" priority="21" operator="equal">
      <formula>2</formula>
    </cfRule>
  </conditionalFormatting>
  <conditionalFormatting sqref="G35">
    <cfRule type="cellIs" dxfId="204" priority="20" operator="equal">
      <formula>0</formula>
    </cfRule>
    <cfRule type="cellIs" dxfId="203" priority="19" operator="equal">
      <formula>-2</formula>
    </cfRule>
    <cfRule type="cellIs" dxfId="202" priority="18" operator="equal">
      <formula>-1</formula>
    </cfRule>
    <cfRule type="cellIs" dxfId="201" priority="17" operator="equal">
      <formula>1</formula>
    </cfRule>
    <cfRule type="cellIs" dxfId="200" priority="16" operator="equal">
      <formula>2</formula>
    </cfRule>
  </conditionalFormatting>
  <conditionalFormatting sqref="G39">
    <cfRule type="cellIs" dxfId="199" priority="13" operator="equal">
      <formula>-1</formula>
    </cfRule>
    <cfRule type="cellIs" dxfId="198" priority="15" operator="equal">
      <formula>0</formula>
    </cfRule>
    <cfRule type="cellIs" dxfId="197" priority="14" operator="equal">
      <formula>-2</formula>
    </cfRule>
    <cfRule type="cellIs" dxfId="196" priority="12" operator="equal">
      <formula>1</formula>
    </cfRule>
    <cfRule type="cellIs" dxfId="195" priority="11" operator="equal">
      <formula>2</formula>
    </cfRule>
  </conditionalFormatting>
  <conditionalFormatting sqref="G43">
    <cfRule type="cellIs" dxfId="194" priority="6" operator="equal">
      <formula>2</formula>
    </cfRule>
    <cfRule type="cellIs" dxfId="193" priority="8" operator="equal">
      <formula>-1</formula>
    </cfRule>
    <cfRule type="cellIs" dxfId="192" priority="9" operator="equal">
      <formula>-2</formula>
    </cfRule>
    <cfRule type="cellIs" dxfId="191" priority="10" operator="equal">
      <formula>0</formula>
    </cfRule>
    <cfRule type="cellIs" dxfId="190" priority="7" operator="equal">
      <formula>1</formula>
    </cfRule>
  </conditionalFormatting>
  <conditionalFormatting sqref="G47">
    <cfRule type="cellIs" dxfId="189" priority="2" operator="equal">
      <formula>1</formula>
    </cfRule>
    <cfRule type="cellIs" dxfId="188" priority="3" operator="equal">
      <formula>-1</formula>
    </cfRule>
    <cfRule type="cellIs" dxfId="187" priority="4" operator="equal">
      <formula>-2</formula>
    </cfRule>
    <cfRule type="cellIs" dxfId="186" priority="5" operator="equal">
      <formula>0</formula>
    </cfRule>
    <cfRule type="cellIs" dxfId="185" priority="1" operator="equal">
      <formula>2</formula>
    </cfRule>
  </conditionalFormatting>
  <conditionalFormatting sqref="H14 G16:H17 H18 G20:H21 H22 G24:H25 H26 G28:H29 H30 G32:H33 H34 G36:H37 H38 G40:H41 H42 G44:H45 H46 G48:H49">
    <cfRule type="cellIs" dxfId="184" priority="104" operator="equal">
      <formula>2</formula>
    </cfRule>
    <cfRule type="cellIs" dxfId="183" priority="105" operator="equal">
      <formula>1</formula>
    </cfRule>
    <cfRule type="cellIs" dxfId="182" priority="106" operator="equal">
      <formula>-1</formula>
    </cfRule>
    <cfRule type="cellIs" dxfId="181" priority="107" operator="equal">
      <formula>-2</formula>
    </cfRule>
    <cfRule type="cellIs" dxfId="180" priority="108" operator="equal">
      <formula>0</formula>
    </cfRule>
  </conditionalFormatting>
  <dataValidations count="2">
    <dataValidation type="list" allowBlank="1" showInputMessage="1" showErrorMessage="1" sqref="G49 H49" xr:uid="{A0A1BFAF-B98C-4727-A531-711AEE2831A3}">
      <formula1>"-2,-1,0,1,2, keine Relevanz"</formula1>
    </dataValidation>
    <dataValidation type="list" allowBlank="1" showInputMessage="1" showErrorMessage="1" sqref="G15 G43 G19 G23 G27 G31 G35 G39 G47" xr:uid="{F2539D4A-EB5E-4337-9D06-E8F75AEECFA5}">
      <formula1>"-2,-1,0,1,2,-"</formula1>
    </dataValidation>
  </dataValidations>
  <pageMargins left="0.7" right="0.7" top="0.78740157499999996" bottom="0.78740157499999996" header="0.3" footer="0.3"/>
  <pageSetup paperSize="8" orientation="landscape" r:id="rId1"/>
  <rowBreaks count="1" manualBreakCount="1">
    <brk id="32"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98" operator="endsWith" id="{D10DF269-1739-4CD9-875C-9CD5B1FC7F7A}">
            <xm:f>RIGHT(G15,LEN("-"))="-"</xm:f>
            <xm:f>"-"</xm:f>
            <x14:dxf>
              <font>
                <b val="0"/>
                <i val="0"/>
                <color theme="1"/>
              </font>
              <fill>
                <patternFill patternType="lightUp">
                  <fgColor theme="1"/>
                  <bgColor theme="0"/>
                </patternFill>
              </fill>
            </x14:dxf>
          </x14:cfRule>
          <xm:sqref>G19 G23 G27 G31 G35 G39 G43 G47 G15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8E606-F3A0-415A-911B-A81A0F0F4729}">
  <sheetPr codeName="Tabelle6">
    <tabColor theme="8" tint="0.79998168889431442"/>
  </sheetPr>
  <dimension ref="A1:N97"/>
  <sheetViews>
    <sheetView showGridLines="0" showRowColHeaders="0" topLeftCell="A85" zoomScale="150" zoomScaleNormal="150" zoomScaleSheetLayoutView="100" workbookViewId="0">
      <selection activeCell="B92" sqref="B92:I92"/>
    </sheetView>
  </sheetViews>
  <sheetFormatPr baseColWidth="10" defaultColWidth="11.44140625" defaultRowHeight="10.199999999999999" x14ac:dyDescent="0.2"/>
  <cols>
    <col min="1" max="1" width="3.77734375" style="1" customWidth="1"/>
    <col min="2" max="2" width="5.21875" style="1" customWidth="1"/>
    <col min="3" max="3" width="42.21875" style="1" customWidth="1"/>
    <col min="4" max="4" width="1.77734375" style="1" customWidth="1"/>
    <col min="5" max="5" width="27" style="1" customWidth="1"/>
    <col min="6" max="6" width="1.77734375" style="1" customWidth="1"/>
    <col min="7" max="7" width="9.44140625" style="2" customWidth="1"/>
    <col min="8" max="8" width="1.77734375" style="2" customWidth="1"/>
    <col min="9" max="9" width="48.5546875" style="5" customWidth="1"/>
    <col min="10" max="10" width="2.21875" style="5" customWidth="1"/>
    <col min="11" max="11" width="6.5546875" style="5" customWidth="1"/>
    <col min="12" max="12" width="11.44140625" style="19"/>
    <col min="13" max="13" width="11.44140625" style="6"/>
    <col min="14" max="16384" width="11.44140625" style="1"/>
  </cols>
  <sheetData>
    <row r="1" spans="1:13" ht="20.399999999999999" x14ac:dyDescent="0.2">
      <c r="B1" s="1" t="s">
        <v>203</v>
      </c>
    </row>
    <row r="2" spans="1:13" ht="23.25" customHeight="1" x14ac:dyDescent="0.2">
      <c r="B2" s="193" t="s">
        <v>123</v>
      </c>
      <c r="C2" s="193"/>
      <c r="D2" s="193"/>
      <c r="E2" s="193"/>
      <c r="F2" s="3"/>
    </row>
    <row r="3" spans="1:13" ht="11.25" customHeight="1" x14ac:dyDescent="0.2">
      <c r="B3" s="36"/>
      <c r="C3" s="36"/>
      <c r="D3" s="36"/>
      <c r="E3" s="36"/>
      <c r="F3" s="3"/>
      <c r="G3" s="67">
        <v>-2</v>
      </c>
      <c r="I3" s="5" t="s">
        <v>134</v>
      </c>
    </row>
    <row r="4" spans="1:13" s="14" customFormat="1" ht="11.25" customHeight="1" x14ac:dyDescent="0.2">
      <c r="B4" s="188"/>
      <c r="C4" s="188"/>
      <c r="D4" s="188"/>
      <c r="E4" s="188"/>
      <c r="G4" s="66">
        <v>-1</v>
      </c>
      <c r="H4" s="2"/>
      <c r="I4" s="5" t="s">
        <v>135</v>
      </c>
      <c r="J4" s="5"/>
      <c r="K4" s="5"/>
      <c r="L4" s="19"/>
      <c r="M4" s="16"/>
    </row>
    <row r="5" spans="1:13" ht="11.25" customHeight="1" x14ac:dyDescent="0.2">
      <c r="B5" s="188" t="s">
        <v>121</v>
      </c>
      <c r="C5" s="188"/>
      <c r="D5" s="188"/>
      <c r="E5" s="188"/>
      <c r="F5" s="5"/>
      <c r="G5" s="15">
        <v>0</v>
      </c>
      <c r="I5" s="5" t="s">
        <v>136</v>
      </c>
      <c r="L5" s="25"/>
    </row>
    <row r="6" spans="1:13" ht="11.25" customHeight="1" x14ac:dyDescent="0.2">
      <c r="D6" s="5"/>
      <c r="E6" s="5"/>
      <c r="F6" s="5"/>
      <c r="G6" s="65">
        <v>1</v>
      </c>
      <c r="H6" s="15"/>
      <c r="I6" s="5" t="s">
        <v>137</v>
      </c>
    </row>
    <row r="7" spans="1:13" ht="11.25" customHeight="1" x14ac:dyDescent="0.2">
      <c r="D7" s="5"/>
      <c r="E7" s="5"/>
      <c r="F7" s="5"/>
      <c r="G7" s="68">
        <v>2</v>
      </c>
      <c r="I7" s="5" t="s">
        <v>167</v>
      </c>
      <c r="J7" s="10"/>
      <c r="L7" s="25"/>
    </row>
    <row r="8" spans="1:13" ht="11.25" customHeight="1" x14ac:dyDescent="0.2">
      <c r="D8" s="5"/>
      <c r="E8" s="5"/>
      <c r="F8" s="5"/>
      <c r="G8" s="78" t="s">
        <v>133</v>
      </c>
      <c r="I8" s="10" t="s">
        <v>138</v>
      </c>
      <c r="J8" s="10"/>
      <c r="L8" s="25"/>
    </row>
    <row r="9" spans="1:13" ht="11.25" customHeight="1" x14ac:dyDescent="0.2">
      <c r="D9" s="5"/>
      <c r="E9" s="5"/>
      <c r="F9" s="5"/>
      <c r="I9" s="10"/>
      <c r="J9" s="10"/>
      <c r="L9" s="25"/>
    </row>
    <row r="11" spans="1:13" s="5" customFormat="1" ht="22.5" customHeight="1" x14ac:dyDescent="0.3">
      <c r="A11" s="161"/>
      <c r="B11" s="26" t="s">
        <v>25</v>
      </c>
      <c r="C11" s="26" t="s">
        <v>26</v>
      </c>
      <c r="D11" s="26"/>
      <c r="E11" s="26" t="s">
        <v>27</v>
      </c>
      <c r="F11" s="26"/>
      <c r="G11" s="26" t="s">
        <v>118</v>
      </c>
      <c r="H11" s="26"/>
      <c r="I11" s="26" t="s">
        <v>28</v>
      </c>
      <c r="J11" s="26"/>
      <c r="K11" s="157" t="s">
        <v>29</v>
      </c>
      <c r="L11" s="157" t="s">
        <v>30</v>
      </c>
      <c r="M11" s="19"/>
    </row>
    <row r="12" spans="1:13" ht="11.25" customHeight="1" x14ac:dyDescent="0.2">
      <c r="A12" s="17"/>
      <c r="B12" s="60"/>
      <c r="C12" s="60"/>
      <c r="D12" s="60"/>
      <c r="E12" s="60"/>
      <c r="F12" s="61"/>
      <c r="G12" s="61"/>
      <c r="H12" s="61"/>
      <c r="I12" s="62"/>
      <c r="J12" s="59"/>
      <c r="K12" s="157"/>
      <c r="L12" s="157"/>
    </row>
    <row r="13" spans="1:13" ht="11.25" customHeight="1" x14ac:dyDescent="0.2">
      <c r="A13" s="17"/>
      <c r="B13" s="58"/>
      <c r="C13" s="58"/>
      <c r="D13" s="58"/>
      <c r="E13" s="58"/>
      <c r="F13" s="56"/>
      <c r="G13" s="56"/>
      <c r="H13" s="56"/>
      <c r="I13" s="59"/>
      <c r="J13" s="59"/>
      <c r="K13" s="157"/>
      <c r="L13" s="157"/>
    </row>
    <row r="14" spans="1:13" x14ac:dyDescent="0.2">
      <c r="B14" s="4" t="s">
        <v>36</v>
      </c>
      <c r="C14" s="26" t="s">
        <v>142</v>
      </c>
      <c r="D14" s="4"/>
      <c r="F14" s="5"/>
      <c r="H14" s="5"/>
      <c r="K14" s="157">
        <f>IF(G15=1,1, IF(G15=2,2,0))</f>
        <v>0</v>
      </c>
      <c r="L14" s="157">
        <f>IF(G15=-1,-1, IF(G15=-2,-2,0))</f>
        <v>0</v>
      </c>
    </row>
    <row r="15" spans="1:13" ht="61.2" x14ac:dyDescent="0.2">
      <c r="B15" s="4"/>
      <c r="C15" s="4" t="s">
        <v>172</v>
      </c>
      <c r="D15" s="4"/>
      <c r="E15" s="4" t="s">
        <v>55</v>
      </c>
      <c r="F15" s="5"/>
      <c r="G15" s="147"/>
      <c r="H15" s="5"/>
      <c r="I15" s="148"/>
      <c r="J15" s="4"/>
      <c r="K15" s="157"/>
      <c r="L15" s="157"/>
    </row>
    <row r="16" spans="1:13" ht="11.25" customHeight="1" x14ac:dyDescent="0.2">
      <c r="B16" s="4"/>
      <c r="C16" s="31"/>
      <c r="D16" s="31"/>
      <c r="E16" s="31"/>
      <c r="F16" s="28"/>
      <c r="G16" s="63"/>
      <c r="H16" s="63"/>
      <c r="I16" s="28"/>
      <c r="K16" s="157"/>
      <c r="L16" s="157"/>
    </row>
    <row r="17" spans="2:12" ht="11.25" customHeight="1" x14ac:dyDescent="0.2">
      <c r="B17" s="42"/>
      <c r="C17" s="4"/>
      <c r="D17" s="4"/>
      <c r="E17" s="4"/>
      <c r="F17" s="5"/>
      <c r="G17" s="57"/>
      <c r="H17" s="57"/>
      <c r="K17" s="157"/>
      <c r="L17" s="157"/>
    </row>
    <row r="18" spans="2:12" x14ac:dyDescent="0.2">
      <c r="B18" s="4" t="s">
        <v>37</v>
      </c>
      <c r="C18" s="64" t="s">
        <v>46</v>
      </c>
      <c r="D18" s="4"/>
      <c r="F18" s="5"/>
      <c r="H18" s="5"/>
      <c r="K18" s="157">
        <f t="shared" ref="K18:K46" si="0">IF(G19=1,1, IF(G19=2,2,0))</f>
        <v>0</v>
      </c>
      <c r="L18" s="157">
        <f t="shared" ref="L18:L46" si="1">IF(G19=-1,-1, IF(G19=-2,-2,0))</f>
        <v>0</v>
      </c>
    </row>
    <row r="19" spans="2:12" ht="61.2" x14ac:dyDescent="0.2">
      <c r="B19" s="4"/>
      <c r="C19" s="4" t="s">
        <v>293</v>
      </c>
      <c r="D19" s="4"/>
      <c r="E19" s="4" t="s">
        <v>56</v>
      </c>
      <c r="F19" s="5"/>
      <c r="G19" s="147"/>
      <c r="H19" s="5"/>
      <c r="I19" s="148"/>
      <c r="J19" s="4"/>
      <c r="K19" s="157"/>
      <c r="L19" s="157"/>
    </row>
    <row r="20" spans="2:12" ht="10.5" customHeight="1" x14ac:dyDescent="0.2">
      <c r="B20" s="31"/>
      <c r="C20" s="41"/>
      <c r="D20" s="31"/>
      <c r="E20" s="31"/>
      <c r="F20" s="28"/>
      <c r="G20" s="63"/>
      <c r="H20" s="63"/>
      <c r="I20" s="28"/>
      <c r="K20" s="157"/>
      <c r="L20" s="157"/>
    </row>
    <row r="21" spans="2:12" ht="11.25" customHeight="1" x14ac:dyDescent="0.2">
      <c r="B21" s="4"/>
      <c r="C21" s="22"/>
      <c r="D21" s="4"/>
      <c r="E21" s="4"/>
      <c r="F21" s="5"/>
      <c r="G21" s="57"/>
      <c r="H21" s="57"/>
      <c r="K21" s="157"/>
      <c r="L21" s="157"/>
    </row>
    <row r="22" spans="2:12" x14ac:dyDescent="0.2">
      <c r="B22" s="4" t="s">
        <v>38</v>
      </c>
      <c r="C22" s="26" t="s">
        <v>47</v>
      </c>
      <c r="D22" s="4"/>
      <c r="F22" s="5"/>
      <c r="H22" s="5"/>
      <c r="K22" s="157">
        <f t="shared" si="0"/>
        <v>0</v>
      </c>
      <c r="L22" s="157">
        <f t="shared" si="1"/>
        <v>0</v>
      </c>
    </row>
    <row r="23" spans="2:12" ht="51" x14ac:dyDescent="0.2">
      <c r="B23" s="4"/>
      <c r="C23" s="4" t="s">
        <v>173</v>
      </c>
      <c r="D23" s="4"/>
      <c r="E23" s="4" t="s">
        <v>57</v>
      </c>
      <c r="F23" s="5"/>
      <c r="G23" s="147"/>
      <c r="H23" s="5"/>
      <c r="I23" s="148"/>
      <c r="J23" s="4"/>
      <c r="K23" s="157"/>
      <c r="L23" s="157"/>
    </row>
    <row r="24" spans="2:12" ht="13.2" x14ac:dyDescent="0.2">
      <c r="B24" s="31"/>
      <c r="C24" s="31"/>
      <c r="D24" s="31"/>
      <c r="E24" s="31"/>
      <c r="F24" s="28"/>
      <c r="G24" s="63"/>
      <c r="H24" s="63"/>
      <c r="I24" s="28"/>
      <c r="K24" s="157"/>
      <c r="L24" s="157"/>
    </row>
    <row r="25" spans="2:12" ht="13.2" x14ac:dyDescent="0.2">
      <c r="B25" s="4"/>
      <c r="C25" s="4"/>
      <c r="D25" s="4"/>
      <c r="E25" s="4"/>
      <c r="F25" s="5"/>
      <c r="G25" s="57"/>
      <c r="H25" s="57"/>
      <c r="K25" s="157"/>
      <c r="L25" s="157"/>
    </row>
    <row r="26" spans="2:12" x14ac:dyDescent="0.2">
      <c r="B26" s="4" t="s">
        <v>39</v>
      </c>
      <c r="C26" s="26" t="s">
        <v>48</v>
      </c>
      <c r="D26" s="4"/>
      <c r="F26" s="5"/>
      <c r="H26" s="5"/>
      <c r="K26" s="157">
        <f t="shared" si="0"/>
        <v>0</v>
      </c>
      <c r="L26" s="157">
        <f t="shared" si="1"/>
        <v>0</v>
      </c>
    </row>
    <row r="27" spans="2:12" ht="51" x14ac:dyDescent="0.2">
      <c r="B27" s="4"/>
      <c r="C27" s="4" t="s">
        <v>254</v>
      </c>
      <c r="D27" s="4"/>
      <c r="E27" s="4" t="s">
        <v>58</v>
      </c>
      <c r="F27" s="5"/>
      <c r="G27" s="147"/>
      <c r="H27" s="5"/>
      <c r="I27" s="148"/>
      <c r="J27" s="4"/>
      <c r="K27" s="157"/>
      <c r="L27" s="157"/>
    </row>
    <row r="28" spans="2:12" ht="13.2" x14ac:dyDescent="0.2">
      <c r="B28" s="31"/>
      <c r="C28" s="31"/>
      <c r="D28" s="31"/>
      <c r="E28" s="31"/>
      <c r="F28" s="28"/>
      <c r="G28" s="63"/>
      <c r="H28" s="63"/>
      <c r="I28" s="28"/>
      <c r="K28" s="157"/>
      <c r="L28" s="157"/>
    </row>
    <row r="29" spans="2:12" ht="13.2" x14ac:dyDescent="0.2">
      <c r="B29" s="4"/>
      <c r="C29" s="4"/>
      <c r="D29" s="4"/>
      <c r="E29" s="4"/>
      <c r="F29" s="5"/>
      <c r="G29" s="57"/>
      <c r="H29" s="57"/>
      <c r="K29" s="157"/>
      <c r="L29" s="157"/>
    </row>
    <row r="30" spans="2:12" x14ac:dyDescent="0.2">
      <c r="B30" s="4" t="s">
        <v>40</v>
      </c>
      <c r="C30" s="26" t="s">
        <v>49</v>
      </c>
      <c r="D30" s="4"/>
      <c r="F30" s="5"/>
      <c r="H30" s="5"/>
      <c r="K30" s="157">
        <f t="shared" si="0"/>
        <v>0</v>
      </c>
      <c r="L30" s="157">
        <f t="shared" si="1"/>
        <v>0</v>
      </c>
    </row>
    <row r="31" spans="2:12" ht="51" x14ac:dyDescent="0.2">
      <c r="B31" s="4"/>
      <c r="C31" s="4" t="s">
        <v>255</v>
      </c>
      <c r="D31" s="4"/>
      <c r="E31" s="4" t="s">
        <v>59</v>
      </c>
      <c r="F31" s="5"/>
      <c r="G31" s="147"/>
      <c r="H31" s="5"/>
      <c r="I31" s="148"/>
      <c r="J31" s="4"/>
      <c r="K31" s="157"/>
      <c r="L31" s="157"/>
    </row>
    <row r="32" spans="2:12" ht="13.2" x14ac:dyDescent="0.2">
      <c r="B32" s="31"/>
      <c r="C32" s="31"/>
      <c r="D32" s="31"/>
      <c r="E32" s="31"/>
      <c r="F32" s="28"/>
      <c r="G32" s="63"/>
      <c r="H32" s="63"/>
      <c r="I32" s="28"/>
      <c r="K32" s="157"/>
      <c r="L32" s="157"/>
    </row>
    <row r="33" spans="2:12" ht="13.2" x14ac:dyDescent="0.2">
      <c r="B33" s="4"/>
      <c r="C33" s="4"/>
      <c r="D33" s="4"/>
      <c r="E33" s="4"/>
      <c r="F33" s="5"/>
      <c r="G33" s="57"/>
      <c r="H33" s="57"/>
      <c r="K33" s="157"/>
      <c r="L33" s="157"/>
    </row>
    <row r="34" spans="2:12" x14ac:dyDescent="0.2">
      <c r="B34" s="4" t="s">
        <v>41</v>
      </c>
      <c r="C34" s="26" t="s">
        <v>50</v>
      </c>
      <c r="D34" s="4"/>
      <c r="F34" s="5"/>
      <c r="H34" s="5"/>
      <c r="K34" s="157">
        <f t="shared" si="0"/>
        <v>0</v>
      </c>
      <c r="L34" s="157">
        <f t="shared" si="1"/>
        <v>0</v>
      </c>
    </row>
    <row r="35" spans="2:12" ht="61.2" x14ac:dyDescent="0.2">
      <c r="B35" s="4"/>
      <c r="C35" s="4" t="s">
        <v>256</v>
      </c>
      <c r="D35" s="4"/>
      <c r="E35" s="4" t="s">
        <v>60</v>
      </c>
      <c r="F35" s="5"/>
      <c r="G35" s="147"/>
      <c r="H35" s="5"/>
      <c r="I35" s="148"/>
      <c r="J35" s="4"/>
      <c r="K35" s="157"/>
      <c r="L35" s="157"/>
    </row>
    <row r="36" spans="2:12" ht="13.2" x14ac:dyDescent="0.2">
      <c r="B36" s="31"/>
      <c r="C36" s="31"/>
      <c r="D36" s="31"/>
      <c r="E36" s="31"/>
      <c r="F36" s="28"/>
      <c r="G36" s="63"/>
      <c r="H36" s="63"/>
      <c r="I36" s="28"/>
      <c r="K36" s="157"/>
      <c r="L36" s="157"/>
    </row>
    <row r="37" spans="2:12" ht="13.2" x14ac:dyDescent="0.2">
      <c r="B37" s="4"/>
      <c r="C37" s="4"/>
      <c r="D37" s="4"/>
      <c r="E37" s="4"/>
      <c r="F37" s="5"/>
      <c r="G37" s="57"/>
      <c r="H37" s="57"/>
      <c r="K37" s="157"/>
      <c r="L37" s="157"/>
    </row>
    <row r="38" spans="2:12" x14ac:dyDescent="0.2">
      <c r="B38" s="4" t="s">
        <v>42</v>
      </c>
      <c r="C38" s="26" t="s">
        <v>51</v>
      </c>
      <c r="D38" s="4"/>
      <c r="F38" s="5"/>
      <c r="H38" s="5"/>
      <c r="K38" s="157">
        <f t="shared" si="0"/>
        <v>0</v>
      </c>
      <c r="L38" s="157">
        <f t="shared" si="1"/>
        <v>0</v>
      </c>
    </row>
    <row r="39" spans="2:12" ht="61.2" x14ac:dyDescent="0.2">
      <c r="B39" s="4"/>
      <c r="C39" s="4" t="s">
        <v>257</v>
      </c>
      <c r="D39" s="4"/>
      <c r="E39" s="4" t="s">
        <v>61</v>
      </c>
      <c r="F39" s="5"/>
      <c r="G39" s="147"/>
      <c r="H39" s="5"/>
      <c r="I39" s="148"/>
      <c r="J39" s="4"/>
      <c r="K39" s="157"/>
      <c r="L39" s="157"/>
    </row>
    <row r="40" spans="2:12" ht="13.2" x14ac:dyDescent="0.2">
      <c r="B40" s="31"/>
      <c r="C40" s="31"/>
      <c r="D40" s="31"/>
      <c r="E40" s="31"/>
      <c r="F40" s="28"/>
      <c r="G40" s="63"/>
      <c r="H40" s="63"/>
      <c r="I40" s="28"/>
      <c r="K40" s="157"/>
      <c r="L40" s="157"/>
    </row>
    <row r="41" spans="2:12" ht="13.2" x14ac:dyDescent="0.2">
      <c r="B41" s="4"/>
      <c r="C41" s="4"/>
      <c r="D41" s="4"/>
      <c r="E41" s="4"/>
      <c r="F41" s="5"/>
      <c r="G41" s="57"/>
      <c r="H41" s="57"/>
      <c r="K41" s="157"/>
      <c r="L41" s="157"/>
    </row>
    <row r="42" spans="2:12" x14ac:dyDescent="0.2">
      <c r="B42" s="4" t="s">
        <v>43</v>
      </c>
      <c r="C42" s="26" t="s">
        <v>52</v>
      </c>
      <c r="D42" s="4"/>
      <c r="F42" s="5"/>
      <c r="H42" s="5"/>
      <c r="K42" s="157">
        <f t="shared" si="0"/>
        <v>0</v>
      </c>
      <c r="L42" s="157">
        <f t="shared" si="1"/>
        <v>0</v>
      </c>
    </row>
    <row r="43" spans="2:12" ht="61.2" x14ac:dyDescent="0.2">
      <c r="B43" s="4"/>
      <c r="C43" s="4" t="s">
        <v>258</v>
      </c>
      <c r="D43" s="4"/>
      <c r="E43" s="4" t="s">
        <v>62</v>
      </c>
      <c r="F43" s="5"/>
      <c r="G43" s="147"/>
      <c r="H43" s="5"/>
      <c r="I43" s="148"/>
      <c r="J43" s="4"/>
      <c r="K43" s="157"/>
      <c r="L43" s="157"/>
    </row>
    <row r="44" spans="2:12" ht="13.2" x14ac:dyDescent="0.2">
      <c r="B44" s="31"/>
      <c r="C44" s="31"/>
      <c r="D44" s="31"/>
      <c r="E44" s="31"/>
      <c r="F44" s="28"/>
      <c r="G44" s="63"/>
      <c r="H44" s="63"/>
      <c r="I44" s="28"/>
      <c r="K44" s="157"/>
      <c r="L44" s="157"/>
    </row>
    <row r="45" spans="2:12" ht="13.2" x14ac:dyDescent="0.2">
      <c r="B45" s="4"/>
      <c r="C45" s="4"/>
      <c r="D45" s="4"/>
      <c r="E45" s="4"/>
      <c r="F45" s="5"/>
      <c r="G45" s="57"/>
      <c r="H45" s="57"/>
      <c r="K45" s="157"/>
      <c r="L45" s="157"/>
    </row>
    <row r="46" spans="2:12" x14ac:dyDescent="0.2">
      <c r="B46" s="4" t="s">
        <v>44</v>
      </c>
      <c r="C46" s="26" t="s">
        <v>53</v>
      </c>
      <c r="D46" s="4"/>
      <c r="F46" s="5"/>
      <c r="H46" s="5"/>
      <c r="K46" s="157">
        <f t="shared" si="0"/>
        <v>0</v>
      </c>
      <c r="L46" s="157">
        <f t="shared" si="1"/>
        <v>0</v>
      </c>
    </row>
    <row r="47" spans="2:12" ht="61.2" x14ac:dyDescent="0.2">
      <c r="B47" s="4"/>
      <c r="C47" s="4" t="s">
        <v>179</v>
      </c>
      <c r="D47" s="4"/>
      <c r="E47" s="4" t="s">
        <v>63</v>
      </c>
      <c r="F47" s="5"/>
      <c r="G47" s="147"/>
      <c r="H47" s="5"/>
      <c r="I47" s="148"/>
      <c r="J47" s="4"/>
      <c r="K47" s="157">
        <f t="shared" ref="K47:K51" si="2">IF(G48=1,1, IF(G48=2,2,0))</f>
        <v>0</v>
      </c>
      <c r="L47" s="157">
        <f t="shared" ref="L47:L51" si="3">IF(G48=-1,-1, IF(G48=-2,-2,0))</f>
        <v>0</v>
      </c>
    </row>
    <row r="48" spans="2:12" ht="13.2" x14ac:dyDescent="0.2">
      <c r="B48" s="31"/>
      <c r="C48" s="31"/>
      <c r="D48" s="31"/>
      <c r="E48" s="31"/>
      <c r="F48" s="28"/>
      <c r="G48" s="63"/>
      <c r="H48" s="63"/>
      <c r="I48" s="28"/>
      <c r="K48" s="157">
        <f t="shared" si="2"/>
        <v>0</v>
      </c>
      <c r="L48" s="157">
        <f t="shared" si="3"/>
        <v>0</v>
      </c>
    </row>
    <row r="49" spans="2:14" ht="13.2" x14ac:dyDescent="0.2">
      <c r="B49" s="4"/>
      <c r="C49" s="4"/>
      <c r="D49" s="4"/>
      <c r="E49" s="4"/>
      <c r="F49" s="5"/>
      <c r="G49" s="57"/>
      <c r="H49" s="57"/>
      <c r="K49" s="157">
        <f t="shared" si="2"/>
        <v>0</v>
      </c>
      <c r="L49" s="157">
        <f t="shared" si="3"/>
        <v>0</v>
      </c>
    </row>
    <row r="50" spans="2:14" x14ac:dyDescent="0.2">
      <c r="B50" s="4" t="s">
        <v>45</v>
      </c>
      <c r="C50" s="26" t="s">
        <v>54</v>
      </c>
      <c r="D50" s="4"/>
      <c r="F50" s="5"/>
      <c r="H50" s="5"/>
      <c r="K50" s="157">
        <f t="shared" si="2"/>
        <v>0</v>
      </c>
      <c r="L50" s="157">
        <f t="shared" si="3"/>
        <v>0</v>
      </c>
      <c r="M50" s="1"/>
    </row>
    <row r="51" spans="2:14" ht="61.2" x14ac:dyDescent="0.2">
      <c r="B51" s="4"/>
      <c r="C51" s="4" t="s">
        <v>259</v>
      </c>
      <c r="D51" s="4"/>
      <c r="E51" s="4" t="s">
        <v>64</v>
      </c>
      <c r="F51" s="5"/>
      <c r="G51" s="147"/>
      <c r="H51" s="5"/>
      <c r="I51" s="148"/>
      <c r="J51" s="4"/>
      <c r="K51" s="157">
        <f t="shared" si="2"/>
        <v>0</v>
      </c>
      <c r="L51" s="157">
        <f t="shared" si="3"/>
        <v>0</v>
      </c>
      <c r="M51" s="1"/>
    </row>
    <row r="52" spans="2:14" ht="13.2" x14ac:dyDescent="0.2">
      <c r="B52" s="28"/>
      <c r="C52" s="28"/>
      <c r="D52" s="28"/>
      <c r="E52" s="28"/>
      <c r="F52" s="28"/>
      <c r="G52" s="63"/>
      <c r="H52" s="63"/>
      <c r="I52" s="28"/>
      <c r="K52" s="157">
        <f>IF(G53=1,1, IF(G53=2,2,0))</f>
        <v>0</v>
      </c>
      <c r="L52" s="157">
        <f>IF(G53=-1,-1, IF(G53=-2,-2,0))</f>
        <v>0</v>
      </c>
      <c r="M52" s="1"/>
    </row>
    <row r="53" spans="2:14" ht="13.2" x14ac:dyDescent="0.2">
      <c r="B53" s="5"/>
      <c r="C53" s="5"/>
      <c r="D53" s="5"/>
      <c r="E53" s="5"/>
      <c r="F53" s="5"/>
      <c r="G53" s="57"/>
      <c r="H53" s="57"/>
      <c r="K53" s="157">
        <f>IF(G54=1,1, IF(G54=2,2,0))</f>
        <v>0</v>
      </c>
      <c r="L53" s="157">
        <f>IF(G54=-1,-1, IF(G54=-2,-2,0))</f>
        <v>0</v>
      </c>
      <c r="M53" s="1"/>
    </row>
    <row r="54" spans="2:14" x14ac:dyDescent="0.2">
      <c r="B54" s="89"/>
      <c r="C54" s="89"/>
      <c r="D54" s="89"/>
      <c r="E54" s="89"/>
      <c r="F54" s="89"/>
      <c r="G54" s="90"/>
      <c r="H54" s="90"/>
      <c r="I54" s="91"/>
      <c r="J54" s="91"/>
      <c r="K54" s="157">
        <f>IF(G55=1,1, IF(G55=2,2,0))</f>
        <v>0</v>
      </c>
      <c r="L54" s="157">
        <f>IF(G55=-1,-1, IF(G55=-2,-2,0))</f>
        <v>0</v>
      </c>
      <c r="M54" s="1"/>
    </row>
    <row r="55" spans="2:14" ht="15.6" x14ac:dyDescent="0.2">
      <c r="B55" s="209" t="s">
        <v>174</v>
      </c>
      <c r="C55" s="209"/>
      <c r="D55" s="209"/>
      <c r="E55" s="209"/>
      <c r="F55" s="89"/>
      <c r="G55" s="90"/>
      <c r="H55" s="90"/>
      <c r="I55" s="91"/>
      <c r="J55" s="91"/>
      <c r="K55" s="157">
        <f>IF(G59=1,1, IF(G59=2,2,0))</f>
        <v>0</v>
      </c>
      <c r="L55" s="157">
        <f>IF(G59=-1,-1, IF(G59=-2,-2,0))</f>
        <v>0</v>
      </c>
      <c r="M55" s="18">
        <f>SUMIF(G15:G47, "&lt;0")</f>
        <v>0</v>
      </c>
      <c r="N55" s="18"/>
    </row>
    <row r="56" spans="2:14" ht="15.6" x14ac:dyDescent="0.2">
      <c r="B56" s="92"/>
      <c r="C56" s="92"/>
      <c r="D56" s="92"/>
      <c r="E56" s="92"/>
      <c r="F56" s="89"/>
      <c r="G56" s="90"/>
      <c r="H56" s="90"/>
      <c r="I56" s="91"/>
      <c r="J56" s="91"/>
      <c r="K56" s="157"/>
      <c r="L56" s="157"/>
      <c r="M56" s="18"/>
      <c r="N56" s="18"/>
    </row>
    <row r="57" spans="2:14" ht="46.5" customHeight="1" x14ac:dyDescent="0.2">
      <c r="B57" s="215" t="s">
        <v>283</v>
      </c>
      <c r="C57" s="216"/>
      <c r="D57" s="216"/>
      <c r="E57" s="216"/>
      <c r="F57" s="216"/>
      <c r="G57" s="216"/>
      <c r="H57" s="90"/>
      <c r="I57" s="91"/>
      <c r="J57" s="91"/>
      <c r="K57" s="157"/>
      <c r="L57" s="157"/>
      <c r="M57" s="18"/>
      <c r="N57" s="18"/>
    </row>
    <row r="58" spans="2:14" ht="15.6" x14ac:dyDescent="0.2">
      <c r="B58" s="92"/>
      <c r="C58" s="92"/>
      <c r="D58" s="92"/>
      <c r="E58" s="92"/>
      <c r="F58" s="89"/>
      <c r="G58" s="90"/>
      <c r="H58" s="90"/>
      <c r="I58" s="91"/>
      <c r="J58" s="91"/>
      <c r="K58" s="157"/>
      <c r="L58" s="157"/>
      <c r="M58" s="18"/>
      <c r="N58" s="18"/>
    </row>
    <row r="59" spans="2:14" x14ac:dyDescent="0.2">
      <c r="B59" s="93" t="s">
        <v>25</v>
      </c>
      <c r="C59" s="93" t="s">
        <v>26</v>
      </c>
      <c r="D59" s="93"/>
      <c r="E59" s="93" t="s">
        <v>0</v>
      </c>
      <c r="F59" s="93"/>
      <c r="G59" s="93" t="s">
        <v>1</v>
      </c>
      <c r="H59" s="93"/>
      <c r="I59" s="93"/>
      <c r="J59" s="91"/>
      <c r="K59" s="157">
        <f>IF(G63=1,1, IF(G63=2,2,0))</f>
        <v>0</v>
      </c>
      <c r="L59" s="157">
        <f>IF(G63=-1,-1, IF(G63=-2,-2,0))</f>
        <v>0</v>
      </c>
      <c r="M59" s="18"/>
      <c r="N59" s="18"/>
    </row>
    <row r="60" spans="2:14" ht="21" x14ac:dyDescent="0.2">
      <c r="B60" s="94"/>
      <c r="C60" s="94"/>
      <c r="D60" s="94"/>
      <c r="E60" s="94"/>
      <c r="F60" s="95"/>
      <c r="G60" s="96"/>
      <c r="H60" s="96"/>
      <c r="I60" s="91"/>
      <c r="J60" s="91"/>
      <c r="K60" s="157"/>
      <c r="L60" s="157"/>
      <c r="M60" s="18"/>
      <c r="N60" s="18"/>
    </row>
    <row r="61" spans="2:14" ht="21" x14ac:dyDescent="0.2">
      <c r="B61" s="97"/>
      <c r="C61" s="97"/>
      <c r="D61" s="97"/>
      <c r="E61" s="97"/>
      <c r="F61" s="89"/>
      <c r="G61" s="90"/>
      <c r="H61" s="90"/>
      <c r="I61" s="91"/>
      <c r="J61" s="91"/>
      <c r="K61" s="157"/>
      <c r="L61" s="157"/>
      <c r="M61" s="18"/>
      <c r="N61" s="18"/>
    </row>
    <row r="62" spans="2:14" ht="21" x14ac:dyDescent="0.2">
      <c r="B62" s="91" t="s">
        <v>177</v>
      </c>
      <c r="C62" s="91" t="s">
        <v>66</v>
      </c>
      <c r="D62" s="97"/>
      <c r="E62" s="97"/>
      <c r="F62" s="89"/>
      <c r="G62" s="90"/>
      <c r="H62" s="90"/>
      <c r="I62" s="91"/>
      <c r="J62" s="91"/>
      <c r="K62" s="157"/>
      <c r="L62" s="157"/>
      <c r="M62" s="18"/>
      <c r="N62" s="18"/>
    </row>
    <row r="63" spans="2:14" ht="40.799999999999997" x14ac:dyDescent="0.2">
      <c r="B63" s="98"/>
      <c r="C63" s="98" t="s">
        <v>294</v>
      </c>
      <c r="D63" s="98"/>
      <c r="E63" s="98" t="s">
        <v>143</v>
      </c>
      <c r="F63" s="89"/>
      <c r="G63" s="154"/>
      <c r="H63" s="90"/>
      <c r="I63" s="156" t="str">
        <f>IF(G63="Ja",HYPERLINK("#'3a - Klimaschutz'!A1","➞ Klicken Sie HIER um das Blatt 3a zum Thema Klimaschutz auszufüllen."),IF(G63="Nein","Für Ihr Vorhaben ist es NICHT notwendig das Blatt 3a zum Thema Klimaschutz auszufüllen. Gehen Sie weiter zur Frage Kl - 2", ""))</f>
        <v/>
      </c>
      <c r="J63" s="99"/>
      <c r="K63" s="157"/>
      <c r="L63" s="157"/>
      <c r="M63" s="18"/>
      <c r="N63" s="18"/>
    </row>
    <row r="64" spans="2:14" x14ac:dyDescent="0.2">
      <c r="B64" s="100"/>
      <c r="C64" s="100"/>
      <c r="D64" s="100"/>
      <c r="E64" s="100"/>
      <c r="F64" s="95"/>
      <c r="G64" s="101"/>
      <c r="H64" s="96"/>
      <c r="I64" s="102"/>
      <c r="J64" s="102"/>
      <c r="K64" s="157"/>
      <c r="L64" s="157"/>
      <c r="M64" s="18"/>
      <c r="N64" s="18"/>
    </row>
    <row r="65" spans="1:14" ht="21" x14ac:dyDescent="0.2">
      <c r="B65" s="97"/>
      <c r="C65" s="97"/>
      <c r="D65" s="97"/>
      <c r="E65" s="97"/>
      <c r="F65" s="89"/>
      <c r="G65" s="90"/>
      <c r="H65" s="90"/>
      <c r="I65" s="91"/>
      <c r="J65" s="91"/>
      <c r="K65" s="157"/>
      <c r="L65" s="157"/>
      <c r="M65" s="18"/>
      <c r="N65" s="18"/>
    </row>
    <row r="66" spans="1:14" ht="21" x14ac:dyDescent="0.2">
      <c r="B66" s="91" t="s">
        <v>178</v>
      </c>
      <c r="C66" s="91" t="s">
        <v>67</v>
      </c>
      <c r="D66" s="97"/>
      <c r="E66" s="89"/>
      <c r="F66" s="89"/>
      <c r="G66" s="90"/>
      <c r="H66" s="90"/>
      <c r="I66" s="91"/>
      <c r="J66" s="91"/>
      <c r="K66" s="157"/>
      <c r="L66" s="157"/>
      <c r="M66" s="18"/>
      <c r="N66" s="18"/>
    </row>
    <row r="67" spans="1:14" ht="30.6" x14ac:dyDescent="0.2">
      <c r="B67" s="91"/>
      <c r="C67" s="91" t="s">
        <v>199</v>
      </c>
      <c r="D67" s="97"/>
      <c r="E67" s="91" t="s">
        <v>117</v>
      </c>
      <c r="F67" s="89"/>
      <c r="G67" s="154"/>
      <c r="H67" s="90"/>
      <c r="I67" s="156" t="str">
        <f>IF(G67="Ja", HYPERLINK("#'3b - Klimaanpassung'!A1", "➞ Klicken Sie HIER um das Blatt 3b zum Thema Klimaanpassung auszufüllen."), IF(G67="Nein","Für Ihr Vorhaben ist es NICHT notwendig das Blatt 3b zum Thema Klimaanpassung auszufüllen. Gehen Sie weiter zur Frage U11", ""))</f>
        <v/>
      </c>
      <c r="J67" s="99"/>
      <c r="K67" s="157"/>
      <c r="L67" s="157"/>
      <c r="M67" s="18"/>
      <c r="N67" s="18"/>
    </row>
    <row r="68" spans="1:14" ht="21" x14ac:dyDescent="0.2">
      <c r="B68" s="94"/>
      <c r="C68" s="94"/>
      <c r="D68" s="94"/>
      <c r="E68" s="94"/>
      <c r="F68" s="95"/>
      <c r="G68" s="96"/>
      <c r="H68" s="96"/>
      <c r="I68" s="91"/>
      <c r="J68" s="91"/>
      <c r="K68" s="157"/>
      <c r="L68" s="157"/>
      <c r="M68" s="18"/>
      <c r="N68" s="18"/>
    </row>
    <row r="69" spans="1:14" ht="21" x14ac:dyDescent="0.2">
      <c r="B69" s="97"/>
      <c r="C69" s="97"/>
      <c r="D69" s="97"/>
      <c r="E69" s="97"/>
      <c r="F69" s="89"/>
      <c r="G69" s="90"/>
      <c r="H69" s="90"/>
      <c r="I69" s="91"/>
      <c r="J69" s="91"/>
      <c r="K69" s="157"/>
      <c r="L69" s="157"/>
      <c r="M69" s="18"/>
      <c r="N69" s="18"/>
    </row>
    <row r="70" spans="1:14" ht="21" x14ac:dyDescent="0.2">
      <c r="B70" s="97"/>
      <c r="C70" s="97"/>
      <c r="D70" s="97"/>
      <c r="E70" s="97"/>
      <c r="F70" s="89"/>
      <c r="G70" s="90"/>
      <c r="H70" s="90"/>
      <c r="I70" s="91"/>
      <c r="J70" s="91"/>
      <c r="K70" s="157"/>
      <c r="L70" s="157"/>
      <c r="M70" s="18"/>
      <c r="N70" s="18"/>
    </row>
    <row r="71" spans="1:14" ht="21" x14ac:dyDescent="0.2">
      <c r="B71" s="97"/>
      <c r="C71" s="97"/>
      <c r="D71" s="97"/>
      <c r="E71" s="97"/>
      <c r="F71" s="89"/>
      <c r="G71" s="90"/>
      <c r="H71" s="90"/>
      <c r="I71" s="91"/>
      <c r="J71" s="91"/>
      <c r="K71" s="157"/>
      <c r="L71" s="157"/>
      <c r="M71" s="18"/>
      <c r="N71" s="18"/>
    </row>
    <row r="72" spans="1:14" x14ac:dyDescent="0.2">
      <c r="B72" s="91"/>
      <c r="C72" s="91"/>
      <c r="D72" s="91"/>
      <c r="E72" s="91"/>
      <c r="F72" s="89"/>
      <c r="G72" s="90"/>
      <c r="H72" s="90"/>
      <c r="I72" s="91"/>
      <c r="J72" s="91"/>
      <c r="K72" s="157">
        <f>IF(G73=1,1, IF(G73=2,2,0))</f>
        <v>0</v>
      </c>
      <c r="L72" s="157">
        <f>IF(G73=-1,-1, IF(G73=-2,-2,0))</f>
        <v>0</v>
      </c>
      <c r="M72" s="18"/>
      <c r="N72" s="18"/>
    </row>
    <row r="73" spans="1:14" ht="17.25" customHeight="1" x14ac:dyDescent="0.2">
      <c r="B73" s="209" t="s">
        <v>175</v>
      </c>
      <c r="C73" s="214"/>
      <c r="D73" s="214"/>
      <c r="E73" s="214"/>
      <c r="F73" s="214"/>
      <c r="G73" s="214"/>
      <c r="H73" s="90"/>
      <c r="I73" s="91"/>
      <c r="J73" s="91"/>
      <c r="K73" s="157">
        <f>IF(G77=1,1, IF(G77=2,2,0))</f>
        <v>0</v>
      </c>
      <c r="L73" s="157">
        <f>IF(G77=-1,-1, IF(G77=-2,-2,0))</f>
        <v>0</v>
      </c>
      <c r="M73" s="18"/>
      <c r="N73" s="18"/>
    </row>
    <row r="74" spans="1:14" x14ac:dyDescent="0.2">
      <c r="B74" s="91"/>
      <c r="C74" s="91"/>
      <c r="D74" s="91"/>
      <c r="E74" s="91"/>
      <c r="F74" s="91"/>
      <c r="G74" s="91"/>
      <c r="H74" s="90"/>
      <c r="I74" s="91"/>
      <c r="J74" s="91"/>
      <c r="K74" s="157"/>
      <c r="L74" s="157"/>
      <c r="M74" s="18"/>
      <c r="N74" s="18"/>
    </row>
    <row r="75" spans="1:14" ht="57.75" customHeight="1" x14ac:dyDescent="0.2">
      <c r="B75" s="215" t="s">
        <v>282</v>
      </c>
      <c r="C75" s="216"/>
      <c r="D75" s="216"/>
      <c r="E75" s="216"/>
      <c r="F75" s="216"/>
      <c r="G75" s="216"/>
      <c r="H75" s="90"/>
      <c r="I75" s="91"/>
      <c r="J75" s="91"/>
      <c r="K75" s="157"/>
      <c r="L75" s="157"/>
      <c r="M75" s="18"/>
      <c r="N75" s="18"/>
    </row>
    <row r="76" spans="1:14" x14ac:dyDescent="0.2">
      <c r="B76" s="91"/>
      <c r="C76" s="91"/>
      <c r="D76" s="91"/>
      <c r="E76" s="91"/>
      <c r="F76" s="91"/>
      <c r="G76" s="91"/>
      <c r="H76" s="90"/>
      <c r="I76" s="91"/>
      <c r="J76" s="91"/>
      <c r="K76" s="157"/>
      <c r="L76" s="157"/>
      <c r="M76" s="18"/>
      <c r="N76" s="18"/>
    </row>
    <row r="77" spans="1:14" x14ac:dyDescent="0.2">
      <c r="B77" s="91"/>
      <c r="C77" s="91"/>
      <c r="D77" s="91"/>
      <c r="E77" s="91"/>
      <c r="F77" s="89"/>
      <c r="G77" s="90"/>
      <c r="H77" s="90"/>
      <c r="I77" s="91"/>
      <c r="J77" s="91"/>
      <c r="K77" s="157">
        <f>IF(G78=1,1, IF(G78=2,2,0))</f>
        <v>0</v>
      </c>
      <c r="L77" s="157">
        <f>IF(G78=-1,-1, IF(G78=-2,-2,0))</f>
        <v>0</v>
      </c>
      <c r="M77" s="18"/>
      <c r="N77" s="18"/>
    </row>
    <row r="78" spans="1:14" s="5" customFormat="1" x14ac:dyDescent="0.3">
      <c r="B78" s="93" t="s">
        <v>25</v>
      </c>
      <c r="C78" s="93" t="s">
        <v>26</v>
      </c>
      <c r="D78" s="93"/>
      <c r="E78" s="93" t="s">
        <v>0</v>
      </c>
      <c r="F78" s="93"/>
      <c r="G78" s="93" t="s">
        <v>118</v>
      </c>
      <c r="H78" s="93"/>
      <c r="I78" s="93" t="s">
        <v>28</v>
      </c>
      <c r="J78" s="93"/>
      <c r="K78" s="157"/>
      <c r="L78" s="157"/>
      <c r="M78" s="49"/>
      <c r="N78" s="49"/>
    </row>
    <row r="79" spans="1:14" s="5" customFormat="1" x14ac:dyDescent="0.3">
      <c r="B79" s="103"/>
      <c r="C79" s="103"/>
      <c r="D79" s="103"/>
      <c r="E79" s="103"/>
      <c r="F79" s="103"/>
      <c r="G79" s="103"/>
      <c r="H79" s="103"/>
      <c r="I79" s="103"/>
      <c r="J79" s="93"/>
      <c r="K79" s="157"/>
      <c r="L79" s="157"/>
      <c r="M79" s="49"/>
      <c r="N79" s="49"/>
    </row>
    <row r="80" spans="1:14" x14ac:dyDescent="0.2">
      <c r="A80" s="151">
        <f>IF(G63="Ja",1,0)</f>
        <v>0</v>
      </c>
      <c r="B80" s="89"/>
      <c r="C80" s="89"/>
      <c r="D80" s="91"/>
      <c r="E80" s="89"/>
      <c r="F80" s="89"/>
      <c r="G80" s="90"/>
      <c r="H80" s="91"/>
      <c r="I80" s="91"/>
      <c r="J80" s="91"/>
      <c r="K80" s="157">
        <f>IF(G81=1,1, IF(G81=2,2,0))</f>
        <v>0</v>
      </c>
      <c r="L80" s="157">
        <f>IF(G81=-1,-1, IF(G81=-2,-2,0))</f>
        <v>0</v>
      </c>
      <c r="M80" s="18"/>
      <c r="N80" s="18"/>
    </row>
    <row r="81" spans="1:14" ht="81.599999999999994" x14ac:dyDescent="0.2">
      <c r="A81" s="151"/>
      <c r="B81" s="91" t="s">
        <v>284</v>
      </c>
      <c r="C81" s="91" t="s">
        <v>268</v>
      </c>
      <c r="D81" s="91"/>
      <c r="E81" s="98" t="s">
        <v>197</v>
      </c>
      <c r="F81" s="89"/>
      <c r="G81" s="218"/>
      <c r="H81" s="91"/>
      <c r="I81" s="174">
        <f>'3a - Klimaschutz'!B41</f>
        <v>0</v>
      </c>
      <c r="J81" s="98"/>
      <c r="K81" s="157">
        <f>IF(G83=1,1, IF(G83=2,2,0))</f>
        <v>0</v>
      </c>
      <c r="L81" s="157">
        <f>IF(G83=-1,-1, IF(G83=-2,-2,0))</f>
        <v>0</v>
      </c>
      <c r="M81" s="18"/>
      <c r="N81" s="18"/>
    </row>
    <row r="82" spans="1:14" x14ac:dyDescent="0.2">
      <c r="A82" s="151"/>
      <c r="B82" s="91"/>
      <c r="C82" s="91"/>
      <c r="D82" s="91"/>
      <c r="E82" s="98"/>
      <c r="F82" s="89"/>
      <c r="G82" s="219"/>
      <c r="H82" s="91"/>
      <c r="I82" s="172"/>
      <c r="J82" s="98"/>
      <c r="K82" s="157"/>
      <c r="L82" s="157"/>
      <c r="M82" s="18"/>
      <c r="N82" s="18"/>
    </row>
    <row r="83" spans="1:14" ht="13.2" x14ac:dyDescent="0.2">
      <c r="A83" s="151"/>
      <c r="B83" s="105"/>
      <c r="C83" s="105"/>
      <c r="D83" s="105"/>
      <c r="E83" s="105"/>
      <c r="F83" s="95"/>
      <c r="G83" s="106"/>
      <c r="H83" s="106"/>
      <c r="I83" s="100"/>
      <c r="J83" s="98"/>
      <c r="K83" s="157"/>
      <c r="L83" s="157"/>
      <c r="M83" s="18"/>
      <c r="N83" s="18"/>
    </row>
    <row r="84" spans="1:14" x14ac:dyDescent="0.2">
      <c r="A84" s="151">
        <f>IF(G67="Ja",1,0)</f>
        <v>0</v>
      </c>
      <c r="B84" s="89"/>
      <c r="C84" s="89"/>
      <c r="D84" s="91"/>
      <c r="E84" s="89"/>
      <c r="F84" s="89"/>
      <c r="G84" s="90"/>
      <c r="H84" s="91"/>
      <c r="I84" s="91"/>
      <c r="J84" s="91"/>
      <c r="K84" s="157">
        <f>IF(G85=1,1, IF(G85=2,2,0))</f>
        <v>0</v>
      </c>
      <c r="L84" s="157">
        <f>IF(G85=-1,-1, IF(G85=-2,-2,0))</f>
        <v>0</v>
      </c>
      <c r="M84" s="18"/>
      <c r="N84" s="18"/>
    </row>
    <row r="85" spans="1:14" ht="81.599999999999994" x14ac:dyDescent="0.2">
      <c r="A85" s="18"/>
      <c r="B85" s="91" t="s">
        <v>285</v>
      </c>
      <c r="C85" s="91" t="s">
        <v>269</v>
      </c>
      <c r="D85" s="91"/>
      <c r="E85" s="98" t="s">
        <v>198</v>
      </c>
      <c r="F85" s="89"/>
      <c r="G85" s="218"/>
      <c r="H85" s="91"/>
      <c r="I85" s="173">
        <f>'3b - Klimaanpassung'!B37</f>
        <v>0</v>
      </c>
      <c r="J85" s="98"/>
      <c r="K85" s="157">
        <f>IF(G87=1,1, IF(G87=2,2,0))</f>
        <v>0</v>
      </c>
      <c r="L85" s="157">
        <f>IF(G87=-1,-1, IF(G87=-2,-2,0))</f>
        <v>0</v>
      </c>
      <c r="M85" s="18"/>
      <c r="N85" s="18"/>
    </row>
    <row r="86" spans="1:14" x14ac:dyDescent="0.2">
      <c r="A86" s="18"/>
      <c r="B86" s="91"/>
      <c r="C86" s="91"/>
      <c r="D86" s="91"/>
      <c r="E86" s="98"/>
      <c r="F86" s="89"/>
      <c r="G86" s="219"/>
      <c r="H86" s="91"/>
      <c r="I86" s="172"/>
      <c r="J86" s="98"/>
      <c r="K86" s="157"/>
      <c r="L86" s="157"/>
      <c r="M86" s="18"/>
      <c r="N86" s="18"/>
    </row>
    <row r="87" spans="1:14" ht="13.2" x14ac:dyDescent="0.2">
      <c r="A87" s="18"/>
      <c r="B87" s="105"/>
      <c r="C87" s="105"/>
      <c r="D87" s="101"/>
      <c r="E87" s="95"/>
      <c r="F87" s="95"/>
      <c r="G87" s="107"/>
      <c r="H87" s="107"/>
      <c r="I87" s="105"/>
      <c r="J87" s="91"/>
      <c r="K87" s="157">
        <f>IF(G88=1,1, IF(G88=2,2,0))</f>
        <v>0</v>
      </c>
      <c r="L87" s="157">
        <f>IF(G88=-1,-1, IF(G88=-2,-2,0))</f>
        <v>0</v>
      </c>
      <c r="M87" s="18"/>
      <c r="N87" s="18"/>
    </row>
    <row r="88" spans="1:14" ht="13.2" x14ac:dyDescent="0.2">
      <c r="A88" s="18"/>
      <c r="B88" s="91"/>
      <c r="C88" s="91"/>
      <c r="D88" s="108"/>
      <c r="E88" s="89"/>
      <c r="F88" s="89"/>
      <c r="G88" s="109"/>
      <c r="H88" s="109"/>
      <c r="I88" s="91"/>
      <c r="J88" s="91"/>
      <c r="M88" s="18"/>
      <c r="N88" s="18"/>
    </row>
    <row r="89" spans="1:14" x14ac:dyDescent="0.2">
      <c r="B89" s="5"/>
      <c r="C89" s="5"/>
      <c r="D89" s="5"/>
      <c r="E89" s="5"/>
      <c r="F89" s="5"/>
      <c r="G89" s="4"/>
      <c r="H89" s="4"/>
      <c r="M89" s="18"/>
      <c r="N89" s="18"/>
    </row>
    <row r="90" spans="1:14" ht="13.8" x14ac:dyDescent="0.25">
      <c r="B90" s="210" t="s">
        <v>65</v>
      </c>
      <c r="C90" s="210"/>
      <c r="D90" s="8"/>
      <c r="M90" s="1"/>
    </row>
    <row r="91" spans="1:14" x14ac:dyDescent="0.2">
      <c r="B91" s="217" t="s">
        <v>291</v>
      </c>
      <c r="C91" s="217"/>
      <c r="D91" s="217"/>
      <c r="E91" s="217"/>
      <c r="F91" s="217"/>
      <c r="G91" s="217"/>
      <c r="M91" s="1"/>
    </row>
    <row r="92" spans="1:14" ht="64.5" customHeight="1" x14ac:dyDescent="0.2">
      <c r="B92" s="211"/>
      <c r="C92" s="212"/>
      <c r="D92" s="212"/>
      <c r="E92" s="212"/>
      <c r="F92" s="212"/>
      <c r="G92" s="212"/>
      <c r="H92" s="212"/>
      <c r="I92" s="213"/>
      <c r="L92" s="49"/>
      <c r="M92" s="1"/>
    </row>
    <row r="93" spans="1:14" ht="3" customHeight="1" x14ac:dyDescent="0.2">
      <c r="B93" s="164"/>
      <c r="C93" s="5"/>
      <c r="M93" s="18"/>
      <c r="N93" s="18"/>
    </row>
    <row r="95" spans="1:14" x14ac:dyDescent="0.2">
      <c r="N95" s="23"/>
    </row>
    <row r="96" spans="1:14" x14ac:dyDescent="0.2">
      <c r="N96" s="23"/>
    </row>
    <row r="97" spans="14:14" x14ac:dyDescent="0.2">
      <c r="N97" s="23"/>
    </row>
  </sheetData>
  <sheetProtection selectLockedCells="1"/>
  <mergeCells count="12">
    <mergeCell ref="B2:E2"/>
    <mergeCell ref="B55:E55"/>
    <mergeCell ref="B90:C90"/>
    <mergeCell ref="B92:I92"/>
    <mergeCell ref="B4:E4"/>
    <mergeCell ref="B5:E5"/>
    <mergeCell ref="B73:G73"/>
    <mergeCell ref="B57:G57"/>
    <mergeCell ref="B75:G75"/>
    <mergeCell ref="B91:G91"/>
    <mergeCell ref="G81:G82"/>
    <mergeCell ref="G85:G86"/>
  </mergeCells>
  <conditionalFormatting sqref="B89">
    <cfRule type="containsText" dxfId="179" priority="194" operator="containsText" text="Bitte füllen sie das Blatt 3b zum Thema Klimaanpassung aus.">
      <formula>NOT(ISERROR(SEARCH("Bitte füllen sie das Blatt 3b zum Thema Klimaanpassung aus.",B89)))</formula>
    </cfRule>
    <cfRule type="containsText" dxfId="178" priority="193" operator="containsText" text="Für Ihr Vorhaben ist es NICHT notwendig das Blatt 3a zum Thema Klimaanpassung auszufüllen">
      <formula>NOT(ISERROR(SEARCH("Für Ihr Vorhaben ist es NICHT notwendig das Blatt 3a zum Thema Klimaanpassung auszufüllen",B89)))</formula>
    </cfRule>
  </conditionalFormatting>
  <conditionalFormatting sqref="G15">
    <cfRule type="cellIs" dxfId="177" priority="148" operator="equal">
      <formula>1</formula>
    </cfRule>
    <cfRule type="cellIs" dxfId="176" priority="147" operator="equal">
      <formula>2</formula>
    </cfRule>
    <cfRule type="cellIs" dxfId="175" priority="151" operator="equal">
      <formula>0</formula>
    </cfRule>
    <cfRule type="cellIs" dxfId="174" priority="150" operator="equal">
      <formula>-2</formula>
    </cfRule>
    <cfRule type="cellIs" dxfId="173" priority="149" operator="equal">
      <formula>-1</formula>
    </cfRule>
  </conditionalFormatting>
  <conditionalFormatting sqref="G19">
    <cfRule type="cellIs" dxfId="171" priority="136" operator="equal">
      <formula>1</formula>
    </cfRule>
    <cfRule type="cellIs" dxfId="170" priority="138" operator="equal">
      <formula>-2</formula>
    </cfRule>
    <cfRule type="cellIs" dxfId="169" priority="139" operator="equal">
      <formula>0</formula>
    </cfRule>
    <cfRule type="cellIs" dxfId="168" priority="137" operator="equal">
      <formula>-1</formula>
    </cfRule>
    <cfRule type="cellIs" dxfId="167" priority="135" operator="equal">
      <formula>2</formula>
    </cfRule>
  </conditionalFormatting>
  <conditionalFormatting sqref="G23">
    <cfRule type="cellIs" dxfId="166" priority="123" operator="equal">
      <formula>2</formula>
    </cfRule>
    <cfRule type="cellIs" dxfId="165" priority="124" operator="equal">
      <formula>1</formula>
    </cfRule>
    <cfRule type="cellIs" dxfId="164" priority="125" operator="equal">
      <formula>-1</formula>
    </cfRule>
    <cfRule type="cellIs" dxfId="163" priority="126" operator="equal">
      <formula>-2</formula>
    </cfRule>
    <cfRule type="cellIs" dxfId="162" priority="127" operator="equal">
      <formula>0</formula>
    </cfRule>
  </conditionalFormatting>
  <conditionalFormatting sqref="G27">
    <cfRule type="cellIs" dxfId="161" priority="113" operator="equal">
      <formula>-1</formula>
    </cfRule>
    <cfRule type="cellIs" dxfId="160" priority="112" operator="equal">
      <formula>1</formula>
    </cfRule>
    <cfRule type="cellIs" dxfId="159" priority="115" operator="equal">
      <formula>0</formula>
    </cfRule>
    <cfRule type="cellIs" dxfId="158" priority="114" operator="equal">
      <formula>-2</formula>
    </cfRule>
    <cfRule type="cellIs" dxfId="157" priority="111" operator="equal">
      <formula>2</formula>
    </cfRule>
  </conditionalFormatting>
  <conditionalFormatting sqref="G31">
    <cfRule type="cellIs" dxfId="156" priority="101" operator="equal">
      <formula>-1</formula>
    </cfRule>
    <cfRule type="cellIs" dxfId="155" priority="102" operator="equal">
      <formula>-2</formula>
    </cfRule>
    <cfRule type="cellIs" dxfId="154" priority="103" operator="equal">
      <formula>0</formula>
    </cfRule>
    <cfRule type="cellIs" dxfId="153" priority="99" operator="equal">
      <formula>2</formula>
    </cfRule>
    <cfRule type="cellIs" dxfId="152" priority="100" operator="equal">
      <formula>1</formula>
    </cfRule>
  </conditionalFormatting>
  <conditionalFormatting sqref="G35">
    <cfRule type="cellIs" dxfId="151" priority="89" operator="equal">
      <formula>-1</formula>
    </cfRule>
    <cfRule type="cellIs" dxfId="150" priority="88" operator="equal">
      <formula>1</formula>
    </cfRule>
    <cfRule type="cellIs" dxfId="149" priority="87" operator="equal">
      <formula>2</formula>
    </cfRule>
    <cfRule type="cellIs" dxfId="148" priority="91" operator="equal">
      <formula>0</formula>
    </cfRule>
    <cfRule type="cellIs" dxfId="147" priority="90" operator="equal">
      <formula>-2</formula>
    </cfRule>
  </conditionalFormatting>
  <conditionalFormatting sqref="G39">
    <cfRule type="cellIs" dxfId="146" priority="78" operator="equal">
      <formula>-2</formula>
    </cfRule>
    <cfRule type="cellIs" dxfId="145" priority="79" operator="equal">
      <formula>0</formula>
    </cfRule>
    <cfRule type="cellIs" dxfId="144" priority="75" operator="equal">
      <formula>2</formula>
    </cfRule>
    <cfRule type="cellIs" dxfId="143" priority="76" operator="equal">
      <formula>1</formula>
    </cfRule>
    <cfRule type="cellIs" dxfId="142" priority="77" operator="equal">
      <formula>-1</formula>
    </cfRule>
  </conditionalFormatting>
  <conditionalFormatting sqref="G43">
    <cfRule type="cellIs" dxfId="141" priority="67" operator="equal">
      <formula>0</formula>
    </cfRule>
    <cfRule type="cellIs" dxfId="140" priority="63" operator="equal">
      <formula>2</formula>
    </cfRule>
    <cfRule type="cellIs" dxfId="139" priority="66" operator="equal">
      <formula>-2</formula>
    </cfRule>
    <cfRule type="cellIs" dxfId="138" priority="65" operator="equal">
      <formula>-1</formula>
    </cfRule>
    <cfRule type="cellIs" dxfId="137" priority="64" operator="equal">
      <formula>1</formula>
    </cfRule>
  </conditionalFormatting>
  <conditionalFormatting sqref="G47">
    <cfRule type="cellIs" dxfId="136" priority="54" operator="equal">
      <formula>-2</formula>
    </cfRule>
    <cfRule type="cellIs" dxfId="135" priority="53" operator="equal">
      <formula>-1</formula>
    </cfRule>
    <cfRule type="cellIs" dxfId="134" priority="52" operator="equal">
      <formula>1</formula>
    </cfRule>
    <cfRule type="cellIs" dxfId="133" priority="51" operator="equal">
      <formula>2</formula>
    </cfRule>
    <cfRule type="cellIs" dxfId="132" priority="55" operator="equal">
      <formula>0</formula>
    </cfRule>
  </conditionalFormatting>
  <conditionalFormatting sqref="G51">
    <cfRule type="cellIs" dxfId="131" priority="39" operator="equal">
      <formula>2</formula>
    </cfRule>
    <cfRule type="cellIs" dxfId="130" priority="43" operator="equal">
      <formula>0</formula>
    </cfRule>
    <cfRule type="cellIs" dxfId="129" priority="42" operator="equal">
      <formula>-2</formula>
    </cfRule>
    <cfRule type="cellIs" dxfId="128" priority="41" operator="equal">
      <formula>-1</formula>
    </cfRule>
    <cfRule type="cellIs" dxfId="127" priority="40" operator="equal">
      <formula>1</formula>
    </cfRule>
  </conditionalFormatting>
  <conditionalFormatting sqref="G81">
    <cfRule type="expression" dxfId="126" priority="210">
      <formula>$G$63="Nein"</formula>
    </cfRule>
    <cfRule type="cellIs" dxfId="125" priority="211" operator="equal">
      <formula>2</formula>
    </cfRule>
    <cfRule type="cellIs" dxfId="124" priority="212" operator="equal">
      <formula>1</formula>
    </cfRule>
    <cfRule type="cellIs" dxfId="123" priority="213" operator="equal">
      <formula>-1</formula>
    </cfRule>
    <cfRule type="cellIs" dxfId="122" priority="214" operator="equal">
      <formula>-2</formula>
    </cfRule>
  </conditionalFormatting>
  <conditionalFormatting sqref="G85">
    <cfRule type="cellIs" dxfId="121" priority="225" operator="equal">
      <formula>2</formula>
    </cfRule>
    <cfRule type="expression" dxfId="120" priority="224">
      <formula>$G$67="Nein"</formula>
    </cfRule>
    <cfRule type="cellIs" dxfId="119" priority="226" operator="equal">
      <formula>1</formula>
    </cfRule>
    <cfRule type="cellIs" dxfId="118" priority="227" operator="equal">
      <formula>-1</formula>
    </cfRule>
    <cfRule type="cellIs" dxfId="117" priority="228" operator="equal">
      <formula>-2</formula>
    </cfRule>
  </conditionalFormatting>
  <conditionalFormatting sqref="G16:H17 G20:H21 G24:H25 G28:H29 G32:H33 G36:H37 G40:H41 G44:H45 G48:H49 G52:H53">
    <cfRule type="cellIs" dxfId="116" priority="195" operator="equal">
      <formula>2</formula>
    </cfRule>
    <cfRule type="cellIs" dxfId="115" priority="197" operator="equal">
      <formula>-1</formula>
    </cfRule>
    <cfRule type="cellIs" dxfId="114" priority="198" operator="equal">
      <formula>-2</formula>
    </cfRule>
    <cfRule type="cellIs" dxfId="113" priority="199" operator="equal">
      <formula>0</formula>
    </cfRule>
    <cfRule type="cellIs" dxfId="112" priority="196" operator="equal">
      <formula>1</formula>
    </cfRule>
  </conditionalFormatting>
  <conditionalFormatting sqref="G83:H83 G87:H88">
    <cfRule type="cellIs" dxfId="111" priority="184" operator="between">
      <formula>-1</formula>
      <formula>-0.01</formula>
    </cfRule>
    <cfRule type="cellIs" dxfId="110" priority="183" operator="between">
      <formula>0.01</formula>
      <formula>1</formula>
    </cfRule>
    <cfRule type="cellIs" dxfId="109" priority="182" operator="between">
      <formula>1</formula>
      <formula>2</formula>
    </cfRule>
    <cfRule type="cellIs" dxfId="108" priority="185" operator="between">
      <formula>-2</formula>
      <formula>-1</formula>
    </cfRule>
  </conditionalFormatting>
  <conditionalFormatting sqref="H14">
    <cfRule type="cellIs" dxfId="107" priority="156" operator="equal">
      <formula>0</formula>
    </cfRule>
    <cfRule type="cellIs" dxfId="106" priority="152" operator="equal">
      <formula>2</formula>
    </cfRule>
    <cfRule type="cellIs" dxfId="105" priority="155" operator="equal">
      <formula>-2</formula>
    </cfRule>
    <cfRule type="cellIs" dxfId="104" priority="154" operator="equal">
      <formula>-1</formula>
    </cfRule>
    <cfRule type="cellIs" dxfId="103" priority="153" operator="equal">
      <formula>1</formula>
    </cfRule>
  </conditionalFormatting>
  <conditionalFormatting sqref="H18">
    <cfRule type="cellIs" dxfId="102" priority="142" operator="equal">
      <formula>-1</formula>
    </cfRule>
    <cfRule type="cellIs" dxfId="101" priority="143" operator="equal">
      <formula>-2</formula>
    </cfRule>
    <cfRule type="cellIs" dxfId="100" priority="144" operator="equal">
      <formula>0</formula>
    </cfRule>
    <cfRule type="cellIs" dxfId="99" priority="140" operator="equal">
      <formula>2</formula>
    </cfRule>
    <cfRule type="cellIs" dxfId="98" priority="141" operator="equal">
      <formula>1</formula>
    </cfRule>
  </conditionalFormatting>
  <conditionalFormatting sqref="H22">
    <cfRule type="cellIs" dxfId="97" priority="128" operator="equal">
      <formula>2</formula>
    </cfRule>
    <cfRule type="cellIs" dxfId="96" priority="129" operator="equal">
      <formula>1</formula>
    </cfRule>
    <cfRule type="cellIs" dxfId="95" priority="131" operator="equal">
      <formula>-2</formula>
    </cfRule>
    <cfRule type="cellIs" dxfId="94" priority="132" operator="equal">
      <formula>0</formula>
    </cfRule>
    <cfRule type="cellIs" dxfId="93" priority="130" operator="equal">
      <formula>-1</formula>
    </cfRule>
  </conditionalFormatting>
  <conditionalFormatting sqref="H26">
    <cfRule type="cellIs" dxfId="92" priority="120" operator="equal">
      <formula>0</formula>
    </cfRule>
    <cfRule type="cellIs" dxfId="91" priority="119" operator="equal">
      <formula>-2</formula>
    </cfRule>
    <cfRule type="cellIs" dxfId="90" priority="116" operator="equal">
      <formula>2</formula>
    </cfRule>
    <cfRule type="cellIs" dxfId="89" priority="117" operator="equal">
      <formula>1</formula>
    </cfRule>
    <cfRule type="cellIs" dxfId="88" priority="118" operator="equal">
      <formula>-1</formula>
    </cfRule>
  </conditionalFormatting>
  <conditionalFormatting sqref="H30">
    <cfRule type="cellIs" dxfId="87" priority="106" operator="equal">
      <formula>-1</formula>
    </cfRule>
    <cfRule type="cellIs" dxfId="86" priority="105" operator="equal">
      <formula>1</formula>
    </cfRule>
    <cfRule type="cellIs" dxfId="85" priority="104" operator="equal">
      <formula>2</formula>
    </cfRule>
    <cfRule type="cellIs" dxfId="84" priority="108" operator="equal">
      <formula>0</formula>
    </cfRule>
    <cfRule type="cellIs" dxfId="83" priority="107" operator="equal">
      <formula>-2</formula>
    </cfRule>
  </conditionalFormatting>
  <conditionalFormatting sqref="H34">
    <cfRule type="cellIs" dxfId="82" priority="96" operator="equal">
      <formula>0</formula>
    </cfRule>
    <cfRule type="cellIs" dxfId="81" priority="95" operator="equal">
      <formula>-2</formula>
    </cfRule>
    <cfRule type="cellIs" dxfId="80" priority="94" operator="equal">
      <formula>-1</formula>
    </cfRule>
    <cfRule type="cellIs" dxfId="79" priority="93" operator="equal">
      <formula>1</formula>
    </cfRule>
    <cfRule type="cellIs" dxfId="78" priority="92" operator="equal">
      <formula>2</formula>
    </cfRule>
  </conditionalFormatting>
  <conditionalFormatting sqref="H38">
    <cfRule type="cellIs" dxfId="77" priority="80" operator="equal">
      <formula>2</formula>
    </cfRule>
    <cfRule type="cellIs" dxfId="76" priority="81" operator="equal">
      <formula>1</formula>
    </cfRule>
    <cfRule type="cellIs" dxfId="75" priority="82" operator="equal">
      <formula>-1</formula>
    </cfRule>
    <cfRule type="cellIs" dxfId="74" priority="83" operator="equal">
      <formula>-2</formula>
    </cfRule>
    <cfRule type="cellIs" dxfId="73" priority="84" operator="equal">
      <formula>0</formula>
    </cfRule>
  </conditionalFormatting>
  <conditionalFormatting sqref="H42">
    <cfRule type="cellIs" dxfId="72" priority="69" operator="equal">
      <formula>1</formula>
    </cfRule>
    <cfRule type="cellIs" dxfId="71" priority="68" operator="equal">
      <formula>2</formula>
    </cfRule>
    <cfRule type="cellIs" dxfId="70" priority="70" operator="equal">
      <formula>-1</formula>
    </cfRule>
    <cfRule type="cellIs" dxfId="69" priority="71" operator="equal">
      <formula>-2</formula>
    </cfRule>
    <cfRule type="cellIs" dxfId="68" priority="72" operator="equal">
      <formula>0</formula>
    </cfRule>
  </conditionalFormatting>
  <conditionalFormatting sqref="H46">
    <cfRule type="cellIs" dxfId="67" priority="56" operator="equal">
      <formula>2</formula>
    </cfRule>
    <cfRule type="cellIs" dxfId="66" priority="60" operator="equal">
      <formula>0</formula>
    </cfRule>
    <cfRule type="cellIs" dxfId="65" priority="59" operator="equal">
      <formula>-2</formula>
    </cfRule>
    <cfRule type="cellIs" dxfId="64" priority="58" operator="equal">
      <formula>-1</formula>
    </cfRule>
    <cfRule type="cellIs" dxfId="63" priority="57" operator="equal">
      <formula>1</formula>
    </cfRule>
  </conditionalFormatting>
  <conditionalFormatting sqref="H50">
    <cfRule type="cellIs" dxfId="62" priority="48" operator="equal">
      <formula>0</formula>
    </cfRule>
    <cfRule type="cellIs" dxfId="61" priority="47" operator="equal">
      <formula>-2</formula>
    </cfRule>
    <cfRule type="cellIs" dxfId="60" priority="46" operator="equal">
      <formula>-1</formula>
    </cfRule>
    <cfRule type="cellIs" dxfId="59" priority="45" operator="equal">
      <formula>1</formula>
    </cfRule>
    <cfRule type="cellIs" dxfId="58" priority="44" operator="equal">
      <formula>2</formula>
    </cfRule>
  </conditionalFormatting>
  <conditionalFormatting sqref="I81:I82">
    <cfRule type="expression" dxfId="57" priority="215">
      <formula>$G$63="Nein"</formula>
    </cfRule>
  </conditionalFormatting>
  <conditionalFormatting sqref="I85:I86">
    <cfRule type="expression" dxfId="56" priority="229">
      <formula>$G$67="Nein"</formula>
    </cfRule>
  </conditionalFormatting>
  <dataValidations count="2">
    <dataValidation type="list" allowBlank="1" showInputMessage="1" showErrorMessage="1" sqref="G63:G64 G67 D80:D88" xr:uid="{C278F8A5-35C3-423D-AF46-EDF944CC7F50}">
      <formula1>"Ja,Nein"</formula1>
    </dataValidation>
    <dataValidation type="list" allowBlank="1" showInputMessage="1" showErrorMessage="1" sqref="G15 G19 G23 G27 G31 G35 G39 G43 G47 G51 G81:G82 G85" xr:uid="{E17E47DB-3A25-42D4-9F95-98ACDD6178AA}">
      <formula1>"-2,-1,0,1,2,-"</formula1>
    </dataValidation>
  </dataValidations>
  <hyperlinks>
    <hyperlink ref="I63" location="'3a - Klimaschutz'!A1" display="'3a - Klimaschutz'!A1" xr:uid="{8644E275-5703-45EA-912F-28259DF1580C}"/>
    <hyperlink ref="I67" location="'3b - Klimaanpassung'!G15" display="'3b - Klimaanpassung'!G15" xr:uid="{F1AE2C7F-BD4C-4CA4-9A8B-C6F16FBDB2F6}"/>
  </hyperlinks>
  <pageMargins left="0.7" right="0.7" top="0.78740157499999996" bottom="0.78740157499999996" header="0.3" footer="0.3"/>
  <pageSetup paperSize="8" orientation="landscape" r:id="rId1"/>
  <rowBreaks count="3" manualBreakCount="3">
    <brk id="32" max="16383" man="1"/>
    <brk id="53" max="16383" man="1"/>
    <brk id="71"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146" operator="endsWith" id="{B37AFE61-C154-4FD2-B2DB-EE8CAA518454}">
            <xm:f>RIGHT(G15,LEN("-"))="-"</xm:f>
            <xm:f>"-"</xm:f>
            <x14:dxf>
              <font>
                <b val="0"/>
                <i val="0"/>
                <color theme="1"/>
              </font>
              <fill>
                <patternFill patternType="lightUp">
                  <fgColor theme="1"/>
                  <bgColor theme="0"/>
                </patternFill>
              </fill>
            </x14:dxf>
          </x14:cfRule>
          <xm:sqref>G19 G23 G27 G31 G35 G39 G43 G47 G51 G15 G81 G85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58DC-43BA-4E54-8E10-4A481CD99048}">
  <sheetPr codeName="Tabelle7">
    <tabColor theme="0" tint="-4.9989318521683403E-2"/>
  </sheetPr>
  <dimension ref="B1:M58"/>
  <sheetViews>
    <sheetView showGridLines="0" showRowColHeaders="0" topLeftCell="A15" zoomScale="150" zoomScaleNormal="150" workbookViewId="0">
      <selection activeCell="E15" sqref="E15"/>
    </sheetView>
  </sheetViews>
  <sheetFormatPr baseColWidth="10" defaultColWidth="11.44140625" defaultRowHeight="10.199999999999999" x14ac:dyDescent="0.2"/>
  <cols>
    <col min="1" max="1" width="3.77734375" style="89" customWidth="1"/>
    <col min="2" max="2" width="5.21875" style="89" customWidth="1"/>
    <col min="3" max="3" width="42.21875" style="89" customWidth="1"/>
    <col min="4" max="4" width="1.77734375" style="89" customWidth="1"/>
    <col min="5" max="5" width="27" style="89" customWidth="1"/>
    <col min="6" max="6" width="1.77734375" style="89" customWidth="1"/>
    <col min="7" max="7" width="9.44140625" style="90" customWidth="1"/>
    <col min="8" max="8" width="1.77734375" style="90" customWidth="1"/>
    <col min="9" max="9" width="48.5546875" style="89" customWidth="1"/>
    <col min="10" max="10" width="8.5546875" style="91" customWidth="1"/>
    <col min="11" max="11" width="11.44140625" style="113"/>
    <col min="12" max="12" width="11.44140625" style="111"/>
    <col min="13" max="17" width="11.44140625" style="89"/>
    <col min="18" max="18" width="11.5546875" style="89" customWidth="1"/>
    <col min="19" max="16384" width="11.44140625" style="89"/>
  </cols>
  <sheetData>
    <row r="1" spans="2:12" ht="20.399999999999999" x14ac:dyDescent="0.2">
      <c r="B1" s="89" t="s">
        <v>203</v>
      </c>
    </row>
    <row r="2" spans="2:12" s="98" customFormat="1" ht="23.25" customHeight="1" x14ac:dyDescent="0.3">
      <c r="B2" s="220" t="s">
        <v>139</v>
      </c>
      <c r="C2" s="220"/>
      <c r="D2" s="97"/>
      <c r="J2" s="91"/>
      <c r="K2" s="113"/>
      <c r="L2" s="126"/>
    </row>
    <row r="3" spans="2:12" s="98" customFormat="1" ht="11.25" customHeight="1" x14ac:dyDescent="0.2">
      <c r="B3" s="162"/>
      <c r="C3" s="162"/>
      <c r="D3" s="97"/>
      <c r="E3" s="128"/>
      <c r="F3" s="128"/>
      <c r="G3" s="67">
        <v>-2</v>
      </c>
      <c r="H3" s="90"/>
      <c r="I3" s="91" t="s">
        <v>134</v>
      </c>
      <c r="J3" s="91"/>
      <c r="K3" s="113"/>
      <c r="L3" s="126"/>
    </row>
    <row r="4" spans="2:12" s="98" customFormat="1" ht="11.25" customHeight="1" x14ac:dyDescent="0.2">
      <c r="B4" s="127"/>
      <c r="C4" s="127"/>
      <c r="D4" s="127"/>
      <c r="E4" s="128"/>
      <c r="F4" s="128"/>
      <c r="G4" s="66">
        <v>-1</v>
      </c>
      <c r="H4" s="90"/>
      <c r="I4" s="91" t="s">
        <v>135</v>
      </c>
      <c r="J4" s="91"/>
      <c r="K4" s="113"/>
      <c r="L4" s="126"/>
    </row>
    <row r="5" spans="2:12" s="98" customFormat="1" ht="11.25" customHeight="1" x14ac:dyDescent="0.2">
      <c r="B5" s="214" t="s">
        <v>124</v>
      </c>
      <c r="C5" s="214"/>
      <c r="D5" s="91"/>
      <c r="G5" s="15">
        <v>0</v>
      </c>
      <c r="H5" s="90"/>
      <c r="I5" s="91" t="s">
        <v>136</v>
      </c>
      <c r="J5" s="91"/>
      <c r="K5" s="110"/>
      <c r="L5" s="126"/>
    </row>
    <row r="6" spans="2:12" s="98" customFormat="1" ht="11.25" customHeight="1" x14ac:dyDescent="0.3">
      <c r="D6" s="91"/>
      <c r="E6" s="91"/>
      <c r="F6" s="91"/>
      <c r="G6" s="65">
        <v>1</v>
      </c>
      <c r="H6" s="108"/>
      <c r="I6" s="91" t="s">
        <v>137</v>
      </c>
      <c r="J6" s="91"/>
      <c r="K6" s="113"/>
      <c r="L6" s="126"/>
    </row>
    <row r="7" spans="2:12" s="98" customFormat="1" ht="11.25" customHeight="1" x14ac:dyDescent="0.2">
      <c r="D7" s="91"/>
      <c r="E7" s="91"/>
      <c r="F7" s="91"/>
      <c r="G7" s="68">
        <v>2</v>
      </c>
      <c r="H7" s="90"/>
      <c r="I7" s="91" t="s">
        <v>167</v>
      </c>
      <c r="J7" s="91"/>
      <c r="K7" s="113"/>
      <c r="L7" s="126"/>
    </row>
    <row r="8" spans="2:12" ht="11.25" customHeight="1" x14ac:dyDescent="0.2">
      <c r="G8" s="78" t="s">
        <v>133</v>
      </c>
      <c r="I8" s="125" t="s">
        <v>138</v>
      </c>
      <c r="K8" s="110"/>
    </row>
    <row r="9" spans="2:12" x14ac:dyDescent="0.2">
      <c r="K9" s="110"/>
    </row>
    <row r="10" spans="2:12" x14ac:dyDescent="0.2">
      <c r="K10" s="110"/>
    </row>
    <row r="11" spans="2:12" ht="22.5" customHeight="1" x14ac:dyDescent="0.2">
      <c r="B11" s="93" t="s">
        <v>25</v>
      </c>
      <c r="C11" s="93" t="s">
        <v>26</v>
      </c>
      <c r="D11" s="93"/>
      <c r="E11" s="93" t="s">
        <v>27</v>
      </c>
      <c r="F11" s="112"/>
      <c r="G11" s="93" t="s">
        <v>118</v>
      </c>
      <c r="H11" s="93"/>
      <c r="I11" s="93" t="s">
        <v>28</v>
      </c>
      <c r="J11" s="158" t="s">
        <v>29</v>
      </c>
      <c r="K11" s="158" t="s">
        <v>30</v>
      </c>
    </row>
    <row r="12" spans="2:12" ht="11.25" customHeight="1" x14ac:dyDescent="0.2">
      <c r="B12" s="114"/>
      <c r="C12" s="114"/>
      <c r="D12" s="114"/>
      <c r="E12" s="114"/>
      <c r="F12" s="115"/>
      <c r="G12" s="115"/>
      <c r="H12" s="115"/>
      <c r="I12" s="115"/>
      <c r="J12" s="158"/>
      <c r="K12" s="158"/>
    </row>
    <row r="13" spans="2:12" ht="11.25" customHeight="1" x14ac:dyDescent="0.2">
      <c r="B13" s="116"/>
      <c r="C13" s="116"/>
      <c r="D13" s="116"/>
      <c r="E13" s="116"/>
      <c r="F13" s="117"/>
      <c r="G13" s="117"/>
      <c r="H13" s="117"/>
      <c r="I13" s="117"/>
      <c r="J13" s="158"/>
      <c r="K13" s="158"/>
    </row>
    <row r="14" spans="2:12" ht="11.25" customHeight="1" x14ac:dyDescent="0.2">
      <c r="B14" s="91" t="s">
        <v>70</v>
      </c>
      <c r="C14" s="93" t="s">
        <v>52</v>
      </c>
      <c r="D14" s="91"/>
      <c r="F14" s="91"/>
      <c r="H14" s="91"/>
      <c r="J14" s="158">
        <f t="shared" ref="J14:J21" si="0">IF(G15=1,1, IF(G15=2,2,0))</f>
        <v>0</v>
      </c>
      <c r="K14" s="158">
        <f t="shared" ref="K14:K38" si="1">IF(G15=-1,-1, IF(G15=-2,-2,0))</f>
        <v>0</v>
      </c>
    </row>
    <row r="15" spans="2:12" ht="51" x14ac:dyDescent="0.2">
      <c r="B15" s="91"/>
      <c r="C15" s="91" t="s">
        <v>296</v>
      </c>
      <c r="D15" s="91"/>
      <c r="E15" s="98" t="s">
        <v>188</v>
      </c>
      <c r="F15" s="91"/>
      <c r="G15" s="155"/>
      <c r="H15" s="91"/>
      <c r="I15" s="153"/>
      <c r="J15" s="158">
        <f t="shared" si="0"/>
        <v>0</v>
      </c>
      <c r="K15" s="158">
        <f t="shared" si="1"/>
        <v>0</v>
      </c>
    </row>
    <row r="16" spans="2:12" ht="10.5" customHeight="1" x14ac:dyDescent="0.2">
      <c r="B16" s="118"/>
      <c r="C16" s="118"/>
      <c r="D16" s="118"/>
      <c r="E16" s="118"/>
      <c r="F16" s="118"/>
      <c r="G16" s="119"/>
      <c r="H16" s="119"/>
      <c r="I16" s="118"/>
      <c r="J16" s="158">
        <f t="shared" si="0"/>
        <v>0</v>
      </c>
      <c r="K16" s="158">
        <f t="shared" si="1"/>
        <v>0</v>
      </c>
    </row>
    <row r="17" spans="2:11" ht="10.5" customHeight="1" x14ac:dyDescent="0.2">
      <c r="B17" s="91"/>
      <c r="C17" s="91"/>
      <c r="D17" s="91"/>
      <c r="E17" s="91"/>
      <c r="F17" s="91"/>
      <c r="G17" s="108"/>
      <c r="H17" s="108"/>
      <c r="I17" s="91"/>
      <c r="J17" s="158">
        <f t="shared" si="0"/>
        <v>0</v>
      </c>
      <c r="K17" s="158">
        <f t="shared" si="1"/>
        <v>0</v>
      </c>
    </row>
    <row r="18" spans="2:11" ht="11.25" customHeight="1" x14ac:dyDescent="0.2">
      <c r="B18" s="91" t="s">
        <v>71</v>
      </c>
      <c r="C18" s="120" t="s">
        <v>53</v>
      </c>
      <c r="D18" s="91"/>
      <c r="F18" s="91"/>
      <c r="H18" s="91"/>
      <c r="J18" s="158">
        <f t="shared" si="0"/>
        <v>0</v>
      </c>
      <c r="K18" s="158">
        <f t="shared" si="1"/>
        <v>0</v>
      </c>
    </row>
    <row r="19" spans="2:11" ht="51" x14ac:dyDescent="0.2">
      <c r="B19" s="91"/>
      <c r="C19" s="110" t="s">
        <v>179</v>
      </c>
      <c r="D19" s="91"/>
      <c r="E19" s="98" t="s">
        <v>112</v>
      </c>
      <c r="F19" s="91"/>
      <c r="G19" s="155"/>
      <c r="H19" s="91"/>
      <c r="I19" s="153"/>
      <c r="J19" s="158">
        <f t="shared" si="0"/>
        <v>0</v>
      </c>
      <c r="K19" s="158">
        <f t="shared" si="1"/>
        <v>0</v>
      </c>
    </row>
    <row r="20" spans="2:11" ht="10.5" customHeight="1" x14ac:dyDescent="0.2">
      <c r="B20" s="118"/>
      <c r="C20" s="121"/>
      <c r="D20" s="118"/>
      <c r="E20" s="118"/>
      <c r="F20" s="118"/>
      <c r="G20" s="119"/>
      <c r="H20" s="119"/>
      <c r="I20" s="118"/>
      <c r="J20" s="158">
        <f t="shared" si="0"/>
        <v>0</v>
      </c>
      <c r="K20" s="158">
        <f t="shared" si="1"/>
        <v>0</v>
      </c>
    </row>
    <row r="21" spans="2:11" ht="10.5" customHeight="1" x14ac:dyDescent="0.2">
      <c r="B21" s="91"/>
      <c r="C21" s="110"/>
      <c r="D21" s="91"/>
      <c r="E21" s="91"/>
      <c r="F21" s="91"/>
      <c r="G21" s="108"/>
      <c r="H21" s="108"/>
      <c r="I21" s="91"/>
      <c r="J21" s="158">
        <f t="shared" si="0"/>
        <v>0</v>
      </c>
      <c r="K21" s="158">
        <f t="shared" si="1"/>
        <v>0</v>
      </c>
    </row>
    <row r="22" spans="2:11" ht="11.25" customHeight="1" x14ac:dyDescent="0.2">
      <c r="B22" s="91" t="s">
        <v>72</v>
      </c>
      <c r="C22" s="93" t="s">
        <v>264</v>
      </c>
      <c r="D22" s="91"/>
      <c r="F22" s="91"/>
      <c r="H22" s="91"/>
      <c r="J22" s="158">
        <f>IF(G23=1,1, IF(G23=2,2,0))</f>
        <v>0</v>
      </c>
      <c r="K22" s="158">
        <f>IF(G23=-1,-1, IF(G23=-2,-2,0))</f>
        <v>0</v>
      </c>
    </row>
    <row r="23" spans="2:11" ht="51" x14ac:dyDescent="0.2">
      <c r="B23" s="91"/>
      <c r="C23" s="91" t="s">
        <v>270</v>
      </c>
      <c r="D23" s="91"/>
      <c r="E23" s="98" t="s">
        <v>113</v>
      </c>
      <c r="F23" s="91"/>
      <c r="G23" s="155"/>
      <c r="H23" s="91"/>
      <c r="I23" s="153"/>
      <c r="J23" s="158">
        <f t="shared" ref="J23:J35" si="2">IF(G24=1,1, IF(G24=2,2,0))</f>
        <v>0</v>
      </c>
      <c r="K23" s="158">
        <f t="shared" si="1"/>
        <v>0</v>
      </c>
    </row>
    <row r="24" spans="2:11" ht="10.5" customHeight="1" x14ac:dyDescent="0.2">
      <c r="B24" s="118"/>
      <c r="C24" s="118"/>
      <c r="D24" s="118"/>
      <c r="E24" s="118"/>
      <c r="F24" s="118"/>
      <c r="G24" s="119"/>
      <c r="H24" s="119"/>
      <c r="I24" s="118"/>
      <c r="J24" s="158">
        <f t="shared" si="2"/>
        <v>0</v>
      </c>
      <c r="K24" s="158">
        <f t="shared" si="1"/>
        <v>0</v>
      </c>
    </row>
    <row r="25" spans="2:11" ht="10.5" customHeight="1" x14ac:dyDescent="0.2">
      <c r="B25" s="91"/>
      <c r="C25" s="91"/>
      <c r="D25" s="91"/>
      <c r="E25" s="91"/>
      <c r="F25" s="91"/>
      <c r="G25" s="108"/>
      <c r="H25" s="108"/>
      <c r="I25" s="91"/>
      <c r="J25" s="158">
        <f t="shared" si="2"/>
        <v>0</v>
      </c>
      <c r="K25" s="158">
        <f t="shared" si="1"/>
        <v>0</v>
      </c>
    </row>
    <row r="26" spans="2:11" ht="11.25" customHeight="1" x14ac:dyDescent="0.2">
      <c r="B26" s="91" t="s">
        <v>73</v>
      </c>
      <c r="C26" s="93" t="s">
        <v>180</v>
      </c>
      <c r="D26" s="91"/>
      <c r="F26" s="91"/>
      <c r="H26" s="91"/>
      <c r="J26" s="158">
        <f t="shared" si="2"/>
        <v>0</v>
      </c>
      <c r="K26" s="158">
        <f t="shared" si="1"/>
        <v>0</v>
      </c>
    </row>
    <row r="27" spans="2:11" ht="51" x14ac:dyDescent="0.2">
      <c r="B27" s="91"/>
      <c r="C27" s="91" t="s">
        <v>181</v>
      </c>
      <c r="D27" s="91"/>
      <c r="E27" s="98" t="s">
        <v>295</v>
      </c>
      <c r="F27" s="91"/>
      <c r="G27" s="155"/>
      <c r="H27" s="91"/>
      <c r="I27" s="153"/>
      <c r="J27" s="158">
        <f t="shared" si="2"/>
        <v>0</v>
      </c>
      <c r="K27" s="158">
        <f t="shared" si="1"/>
        <v>0</v>
      </c>
    </row>
    <row r="28" spans="2:11" ht="10.5" customHeight="1" x14ac:dyDescent="0.2">
      <c r="B28" s="118"/>
      <c r="C28" s="118"/>
      <c r="D28" s="118"/>
      <c r="E28" s="118"/>
      <c r="F28" s="118"/>
      <c r="G28" s="119"/>
      <c r="H28" s="119"/>
      <c r="I28" s="118"/>
      <c r="J28" s="158">
        <f t="shared" si="2"/>
        <v>0</v>
      </c>
      <c r="K28" s="158">
        <f t="shared" si="1"/>
        <v>0</v>
      </c>
    </row>
    <row r="29" spans="2:11" ht="10.5" customHeight="1" x14ac:dyDescent="0.2">
      <c r="B29" s="91"/>
      <c r="C29" s="91"/>
      <c r="D29" s="91"/>
      <c r="E29" s="91"/>
      <c r="F29" s="91"/>
      <c r="G29" s="108"/>
      <c r="H29" s="108"/>
      <c r="I29" s="91"/>
      <c r="J29" s="158">
        <f t="shared" si="2"/>
        <v>0</v>
      </c>
      <c r="K29" s="158">
        <f t="shared" si="1"/>
        <v>0</v>
      </c>
    </row>
    <row r="30" spans="2:11" ht="11.25" customHeight="1" x14ac:dyDescent="0.2">
      <c r="B30" s="91" t="s">
        <v>74</v>
      </c>
      <c r="C30" s="93" t="s">
        <v>182</v>
      </c>
      <c r="D30" s="91"/>
      <c r="F30" s="91"/>
      <c r="H30" s="91"/>
      <c r="J30" s="158">
        <f>IF(G31=1,1, IF(G31=2,2,0))</f>
        <v>0</v>
      </c>
      <c r="K30" s="158">
        <f>IF(G31=-1,-1, IF(G31=-2,-2,0))</f>
        <v>0</v>
      </c>
    </row>
    <row r="31" spans="2:11" ht="51" x14ac:dyDescent="0.2">
      <c r="B31" s="91"/>
      <c r="C31" s="110" t="s">
        <v>194</v>
      </c>
      <c r="D31" s="91"/>
      <c r="E31" s="98" t="s">
        <v>195</v>
      </c>
      <c r="F31" s="91"/>
      <c r="G31" s="155"/>
      <c r="H31" s="91"/>
      <c r="I31" s="153"/>
      <c r="J31" s="158">
        <f t="shared" si="2"/>
        <v>0</v>
      </c>
      <c r="K31" s="158">
        <f t="shared" si="1"/>
        <v>0</v>
      </c>
    </row>
    <row r="32" spans="2:11" ht="10.5" customHeight="1" x14ac:dyDescent="0.2">
      <c r="B32" s="118"/>
      <c r="C32" s="118"/>
      <c r="D32" s="118"/>
      <c r="E32" s="118"/>
      <c r="F32" s="118"/>
      <c r="G32" s="119"/>
      <c r="H32" s="119"/>
      <c r="I32" s="118"/>
      <c r="J32" s="158">
        <f t="shared" si="2"/>
        <v>0</v>
      </c>
      <c r="K32" s="158">
        <f t="shared" si="1"/>
        <v>0</v>
      </c>
    </row>
    <row r="33" spans="2:13" ht="10.5" customHeight="1" x14ac:dyDescent="0.2">
      <c r="B33" s="91"/>
      <c r="C33" s="91"/>
      <c r="D33" s="91"/>
      <c r="E33" s="91"/>
      <c r="F33" s="91"/>
      <c r="G33" s="108"/>
      <c r="H33" s="108"/>
      <c r="I33" s="91"/>
      <c r="J33" s="158">
        <f t="shared" si="2"/>
        <v>0</v>
      </c>
      <c r="K33" s="158">
        <f t="shared" si="1"/>
        <v>0</v>
      </c>
    </row>
    <row r="34" spans="2:13" ht="11.25" customHeight="1" x14ac:dyDescent="0.2">
      <c r="B34" s="91" t="s">
        <v>75</v>
      </c>
      <c r="C34" s="93" t="s">
        <v>183</v>
      </c>
      <c r="D34" s="91"/>
      <c r="F34" s="91"/>
      <c r="H34" s="91"/>
      <c r="J34" s="158">
        <f t="shared" si="2"/>
        <v>0</v>
      </c>
      <c r="K34" s="158">
        <f t="shared" si="1"/>
        <v>0</v>
      </c>
    </row>
    <row r="35" spans="2:13" ht="61.2" x14ac:dyDescent="0.2">
      <c r="B35" s="91"/>
      <c r="C35" s="91" t="s">
        <v>278</v>
      </c>
      <c r="D35" s="91"/>
      <c r="E35" s="98" t="s">
        <v>184</v>
      </c>
      <c r="F35" s="91"/>
      <c r="G35" s="155"/>
      <c r="H35" s="91"/>
      <c r="I35" s="153"/>
      <c r="J35" s="158">
        <f t="shared" si="2"/>
        <v>0</v>
      </c>
      <c r="K35" s="158">
        <f t="shared" si="1"/>
        <v>0</v>
      </c>
    </row>
    <row r="36" spans="2:13" ht="10.5" customHeight="1" x14ac:dyDescent="0.2">
      <c r="B36" s="118"/>
      <c r="C36" s="118"/>
      <c r="D36" s="118"/>
      <c r="E36" s="118"/>
      <c r="F36" s="118"/>
      <c r="G36" s="119"/>
      <c r="H36" s="119"/>
      <c r="I36" s="122"/>
      <c r="J36" s="158"/>
      <c r="K36" s="158">
        <f t="shared" si="1"/>
        <v>0</v>
      </c>
    </row>
    <row r="37" spans="2:13" ht="10.5" customHeight="1" x14ac:dyDescent="0.2">
      <c r="B37" s="91"/>
      <c r="C37" s="91"/>
      <c r="D37" s="91"/>
      <c r="E37" s="91"/>
      <c r="F37" s="91"/>
      <c r="G37" s="108"/>
      <c r="H37" s="108"/>
      <c r="J37" s="158"/>
      <c r="K37" s="158">
        <f t="shared" si="1"/>
        <v>0</v>
      </c>
    </row>
    <row r="38" spans="2:13" x14ac:dyDescent="0.2">
      <c r="G38" s="108"/>
      <c r="H38" s="108"/>
      <c r="J38" s="158"/>
      <c r="K38" s="158">
        <f t="shared" si="1"/>
        <v>0</v>
      </c>
      <c r="L38" s="89"/>
    </row>
    <row r="39" spans="2:13" ht="13.8" x14ac:dyDescent="0.25">
      <c r="B39" s="222" t="s">
        <v>76</v>
      </c>
      <c r="C39" s="222"/>
      <c r="D39" s="123"/>
      <c r="J39" s="158">
        <f>IF(G41=1,1, IF(G41=2,2,0))</f>
        <v>0</v>
      </c>
      <c r="K39" s="158">
        <f>IF(G41=-1,-1, IF(G41=-2,-2,0))</f>
        <v>0</v>
      </c>
      <c r="L39" s="89"/>
    </row>
    <row r="40" spans="2:13" x14ac:dyDescent="0.2">
      <c r="B40" s="223" t="s">
        <v>291</v>
      </c>
      <c r="C40" s="223"/>
      <c r="D40" s="223"/>
      <c r="E40" s="223"/>
      <c r="F40" s="223"/>
      <c r="G40" s="223"/>
      <c r="J40" s="158"/>
      <c r="K40" s="158"/>
      <c r="L40" s="89"/>
    </row>
    <row r="41" spans="2:13" ht="64.5" customHeight="1" x14ac:dyDescent="0.2">
      <c r="B41" s="221"/>
      <c r="C41" s="221"/>
      <c r="D41" s="221"/>
      <c r="E41" s="221"/>
      <c r="F41" s="221"/>
      <c r="G41" s="221"/>
      <c r="H41" s="221"/>
      <c r="I41" s="221"/>
      <c r="J41" s="158"/>
      <c r="K41" s="158"/>
      <c r="L41" s="89"/>
    </row>
    <row r="42" spans="2:13" ht="3" customHeight="1" x14ac:dyDescent="0.2">
      <c r="B42" s="165"/>
      <c r="J42" s="158"/>
      <c r="K42" s="158"/>
      <c r="L42" s="89"/>
    </row>
    <row r="43" spans="2:13" x14ac:dyDescent="0.2">
      <c r="B43" s="91"/>
      <c r="C43" s="91"/>
      <c r="J43" s="158"/>
      <c r="K43" s="158"/>
      <c r="L43" s="104"/>
      <c r="M43" s="104"/>
    </row>
    <row r="44" spans="2:13" ht="43.2" x14ac:dyDescent="0.3">
      <c r="F44" s="178"/>
      <c r="G44" s="178"/>
      <c r="H44" s="178"/>
      <c r="I44" s="180" t="s">
        <v>281</v>
      </c>
      <c r="J44" s="158">
        <f t="shared" ref="J44:J48" si="3">IF(G45=1,1, IF(G45=2,2,0))</f>
        <v>0</v>
      </c>
      <c r="K44" s="158">
        <f t="shared" ref="K44:K48" si="4">IF(G45=-1,-1, IF(G45=-2,-2,0))</f>
        <v>0</v>
      </c>
    </row>
    <row r="45" spans="2:13" ht="14.4" x14ac:dyDescent="0.3">
      <c r="E45" s="176"/>
      <c r="F45" s="178"/>
      <c r="G45" s="178"/>
      <c r="H45" s="178"/>
      <c r="I45" s="178"/>
      <c r="J45" s="158"/>
      <c r="K45" s="158"/>
      <c r="L45" s="104"/>
      <c r="M45" s="104"/>
    </row>
    <row r="46" spans="2:13" ht="14.4" x14ac:dyDescent="0.3">
      <c r="E46" s="176"/>
      <c r="F46" s="178"/>
      <c r="G46" s="178"/>
      <c r="H46" s="178"/>
      <c r="I46" s="178"/>
      <c r="J46" s="158"/>
      <c r="K46" s="158"/>
      <c r="L46" s="104"/>
      <c r="M46" s="104"/>
    </row>
    <row r="47" spans="2:13" x14ac:dyDescent="0.2">
      <c r="E47" s="176"/>
      <c r="F47" s="176"/>
      <c r="G47" s="177"/>
      <c r="H47" s="176"/>
      <c r="I47" s="177"/>
      <c r="J47" s="158"/>
      <c r="K47" s="158"/>
      <c r="L47" s="104"/>
      <c r="M47" s="104"/>
    </row>
    <row r="48" spans="2:13" x14ac:dyDescent="0.2">
      <c r="J48" s="158">
        <f t="shared" si="3"/>
        <v>0</v>
      </c>
      <c r="K48" s="158">
        <f t="shared" si="4"/>
        <v>0</v>
      </c>
    </row>
    <row r="49" spans="10:11" x14ac:dyDescent="0.2">
      <c r="J49" s="113"/>
    </row>
    <row r="50" spans="10:11" x14ac:dyDescent="0.2">
      <c r="J50" s="113"/>
    </row>
    <row r="51" spans="10:11" x14ac:dyDescent="0.2">
      <c r="J51" s="113"/>
    </row>
    <row r="52" spans="10:11" x14ac:dyDescent="0.2">
      <c r="K52" s="91"/>
    </row>
    <row r="53" spans="10:11" x14ac:dyDescent="0.2">
      <c r="K53" s="91"/>
    </row>
    <row r="54" spans="10:11" x14ac:dyDescent="0.2">
      <c r="K54" s="91"/>
    </row>
    <row r="58" spans="10:11" x14ac:dyDescent="0.2">
      <c r="K58" s="124"/>
    </row>
  </sheetData>
  <sheetProtection selectLockedCells="1"/>
  <mergeCells count="5">
    <mergeCell ref="B2:C2"/>
    <mergeCell ref="B5:C5"/>
    <mergeCell ref="B41:I41"/>
    <mergeCell ref="B39:C39"/>
    <mergeCell ref="B40:G40"/>
  </mergeCells>
  <conditionalFormatting sqref="G15">
    <cfRule type="cellIs" dxfId="55" priority="63" operator="equal">
      <formula>2</formula>
    </cfRule>
    <cfRule type="cellIs" dxfId="54" priority="64" operator="equal">
      <formula>1</formula>
    </cfRule>
    <cfRule type="cellIs" dxfId="53" priority="65" operator="equal">
      <formula>-1</formula>
    </cfRule>
    <cfRule type="cellIs" dxfId="52" priority="66" operator="equal">
      <formula>-2</formula>
    </cfRule>
    <cfRule type="cellIs" dxfId="51" priority="67" operator="equal">
      <formula>0</formula>
    </cfRule>
  </conditionalFormatting>
  <conditionalFormatting sqref="G19">
    <cfRule type="cellIs" dxfId="49" priority="51" operator="equal">
      <formula>2</formula>
    </cfRule>
    <cfRule type="cellIs" dxfId="48" priority="52" operator="equal">
      <formula>1</formula>
    </cfRule>
    <cfRule type="cellIs" dxfId="47" priority="53" operator="equal">
      <formula>-1</formula>
    </cfRule>
    <cfRule type="cellIs" dxfId="46" priority="54" operator="equal">
      <formula>-2</formula>
    </cfRule>
    <cfRule type="cellIs" dxfId="45" priority="55" operator="equal">
      <formula>0</formula>
    </cfRule>
  </conditionalFormatting>
  <conditionalFormatting sqref="G23">
    <cfRule type="cellIs" dxfId="44" priority="39" operator="equal">
      <formula>2</formula>
    </cfRule>
    <cfRule type="cellIs" dxfId="43" priority="40" operator="equal">
      <formula>1</formula>
    </cfRule>
    <cfRule type="cellIs" dxfId="42" priority="41" operator="equal">
      <formula>-1</formula>
    </cfRule>
    <cfRule type="cellIs" dxfId="41" priority="42" operator="equal">
      <formula>-2</formula>
    </cfRule>
    <cfRule type="cellIs" dxfId="40" priority="43" operator="equal">
      <formula>0</formula>
    </cfRule>
  </conditionalFormatting>
  <conditionalFormatting sqref="G27">
    <cfRule type="cellIs" dxfId="39" priority="27" operator="equal">
      <formula>2</formula>
    </cfRule>
    <cfRule type="cellIs" dxfId="38" priority="28" operator="equal">
      <formula>1</formula>
    </cfRule>
    <cfRule type="cellIs" dxfId="37" priority="29" operator="equal">
      <formula>-1</formula>
    </cfRule>
    <cfRule type="cellIs" dxfId="36" priority="30" operator="equal">
      <formula>-2</formula>
    </cfRule>
    <cfRule type="cellIs" dxfId="35" priority="31" operator="equal">
      <formula>0</formula>
    </cfRule>
  </conditionalFormatting>
  <conditionalFormatting sqref="G31">
    <cfRule type="cellIs" dxfId="34" priority="15" operator="equal">
      <formula>2</formula>
    </cfRule>
    <cfRule type="cellIs" dxfId="33" priority="16" operator="equal">
      <formula>1</formula>
    </cfRule>
    <cfRule type="cellIs" dxfId="32" priority="17" operator="equal">
      <formula>-1</formula>
    </cfRule>
    <cfRule type="cellIs" dxfId="31" priority="18" operator="equal">
      <formula>-2</formula>
    </cfRule>
    <cfRule type="cellIs" dxfId="30" priority="19" operator="equal">
      <formula>0</formula>
    </cfRule>
  </conditionalFormatting>
  <conditionalFormatting sqref="G35">
    <cfRule type="cellIs" dxfId="29" priority="3" operator="equal">
      <formula>2</formula>
    </cfRule>
    <cfRule type="cellIs" dxfId="28" priority="4" operator="equal">
      <formula>1</formula>
    </cfRule>
    <cfRule type="cellIs" dxfId="27" priority="5" operator="equal">
      <formula>-1</formula>
    </cfRule>
    <cfRule type="cellIs" dxfId="26" priority="6" operator="equal">
      <formula>-2</formula>
    </cfRule>
    <cfRule type="cellIs" dxfId="25" priority="7" operator="equal">
      <formula>0</formula>
    </cfRule>
  </conditionalFormatting>
  <dataValidations count="2">
    <dataValidation type="list" allowBlank="1" showInputMessage="1" showErrorMessage="1" sqref="G37:H38" xr:uid="{DF2AEB37-7A10-46B1-9C01-C5DF47E445FC}">
      <formula1>"-2,-1,0,1,2, keine Relevanz"</formula1>
    </dataValidation>
    <dataValidation type="list" allowBlank="1" showInputMessage="1" showErrorMessage="1" sqref="G15 G19 G23 G27 G31 G35" xr:uid="{024AF13E-D1E7-4B41-A569-CF98D7A8F0CF}">
      <formula1>"-2,-1,0,1,2,-"</formula1>
    </dataValidation>
  </dataValidations>
  <hyperlinks>
    <hyperlink ref="I44" location="'2c - Umwelt'!G67" display="➞ Klicken Sie HIER um zum Blatt &quot;2c - Umwelt&quot; zurückzukehren und beantworten Sie die Frage KI-2 zum Thema Klimaanpassung." xr:uid="{C48F598C-9192-4EA0-BB4B-DC4AD46ACDF1}"/>
  </hyperlinks>
  <pageMargins left="0.7" right="0.7" top="0.78740157499999996" bottom="0.78740157499999996" header="0.3" footer="0.3"/>
  <pageSetup paperSize="8" orientation="landscape" r:id="rId1"/>
  <rowBreaks count="1" manualBreakCount="1">
    <brk id="32" max="16383" man="1"/>
  </rowBreaks>
  <drawing r:id="rId2"/>
  <extLst>
    <ext xmlns:x14="http://schemas.microsoft.com/office/spreadsheetml/2009/9/main" uri="{78C0D931-6437-407d-A8EE-F0AAD7539E65}">
      <x14:conditionalFormattings>
        <x14:conditionalFormatting xmlns:xm="http://schemas.microsoft.com/office/excel/2006/main">
          <x14:cfRule type="endsWith" priority="62" operator="endsWith" id="{22BE7219-E2D2-4B53-999F-06FFC6FC0894}">
            <xm:f>RIGHT(G15,LEN("-"))="-"</xm:f>
            <xm:f>"-"</xm:f>
            <x14:dxf>
              <font>
                <b val="0"/>
                <i val="0"/>
                <color theme="1"/>
              </font>
              <fill>
                <patternFill patternType="lightUp">
                  <fgColor theme="1"/>
                  <bgColor theme="0"/>
                </patternFill>
              </fill>
            </x14:dxf>
          </x14:cfRule>
          <xm:sqref>G19 G23 G27 G31 G35 G15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2FAF-DBD4-4472-A36C-36A02BA38AED}">
  <sheetPr codeName="Tabelle8">
    <tabColor theme="0" tint="-4.9989318521683403E-2"/>
  </sheetPr>
  <dimension ref="B1:M58"/>
  <sheetViews>
    <sheetView showGridLines="0" showRowColHeaders="0" topLeftCell="A39" zoomScale="150" zoomScaleNormal="150" zoomScaleSheetLayoutView="145" workbookViewId="0">
      <selection activeCell="C31" sqref="C31"/>
    </sheetView>
  </sheetViews>
  <sheetFormatPr baseColWidth="10" defaultColWidth="11.44140625" defaultRowHeight="10.199999999999999" x14ac:dyDescent="0.3"/>
  <cols>
    <col min="1" max="1" width="3.77734375" style="91" customWidth="1"/>
    <col min="2" max="2" width="5.21875" style="91" customWidth="1"/>
    <col min="3" max="3" width="42.21875" style="91" customWidth="1"/>
    <col min="4" max="4" width="1.77734375" style="91" customWidth="1"/>
    <col min="5" max="5" width="27" style="91" customWidth="1"/>
    <col min="6" max="6" width="1.77734375" style="91" customWidth="1"/>
    <col min="7" max="7" width="9.44140625" style="91" customWidth="1"/>
    <col min="8" max="8" width="1.77734375" style="91" customWidth="1"/>
    <col min="9" max="9" width="48.5546875" style="91" customWidth="1"/>
    <col min="10" max="10" width="8.5546875" style="91" customWidth="1"/>
    <col min="11" max="12" width="11.44140625" style="113"/>
    <col min="13" max="17" width="11.44140625" style="91"/>
    <col min="18" max="18" width="11.5546875" style="91" customWidth="1"/>
    <col min="19" max="16384" width="11.44140625" style="91"/>
  </cols>
  <sheetData>
    <row r="1" spans="2:11" ht="20.399999999999999" x14ac:dyDescent="0.3">
      <c r="B1" s="91" t="s">
        <v>203</v>
      </c>
    </row>
    <row r="2" spans="2:11" ht="23.25" customHeight="1" x14ac:dyDescent="0.3">
      <c r="B2" s="220" t="s">
        <v>140</v>
      </c>
      <c r="C2" s="220"/>
      <c r="D2" s="162"/>
    </row>
    <row r="3" spans="2:11" ht="11.25" customHeight="1" x14ac:dyDescent="0.2">
      <c r="B3" s="162"/>
      <c r="C3" s="162"/>
      <c r="D3" s="162"/>
      <c r="E3" s="127"/>
      <c r="F3" s="127"/>
      <c r="G3" s="67">
        <v>-2</v>
      </c>
      <c r="H3" s="90"/>
      <c r="I3" s="91" t="s">
        <v>134</v>
      </c>
    </row>
    <row r="4" spans="2:11" ht="11.25" customHeight="1" x14ac:dyDescent="0.2">
      <c r="B4" s="214"/>
      <c r="C4" s="214"/>
      <c r="D4" s="214"/>
      <c r="G4" s="66">
        <v>-1</v>
      </c>
      <c r="H4" s="90"/>
      <c r="I4" s="91" t="s">
        <v>135</v>
      </c>
    </row>
    <row r="5" spans="2:11" ht="11.25" customHeight="1" x14ac:dyDescent="0.2">
      <c r="B5" s="214" t="s">
        <v>125</v>
      </c>
      <c r="C5" s="214"/>
      <c r="D5" s="214"/>
      <c r="G5" s="15">
        <v>0</v>
      </c>
      <c r="H5" s="90"/>
      <c r="I5" s="91" t="s">
        <v>136</v>
      </c>
      <c r="K5" s="110"/>
    </row>
    <row r="6" spans="2:11" ht="11.25" customHeight="1" x14ac:dyDescent="0.3">
      <c r="G6" s="65">
        <v>1</v>
      </c>
      <c r="H6" s="108"/>
      <c r="I6" s="91" t="s">
        <v>137</v>
      </c>
    </row>
    <row r="7" spans="2:11" ht="11.25" customHeight="1" x14ac:dyDescent="0.2">
      <c r="G7" s="68">
        <v>2</v>
      </c>
      <c r="H7" s="90"/>
      <c r="I7" s="91" t="s">
        <v>167</v>
      </c>
    </row>
    <row r="8" spans="2:11" ht="11.25" customHeight="1" x14ac:dyDescent="0.2">
      <c r="G8" s="78" t="s">
        <v>133</v>
      </c>
      <c r="H8" s="90"/>
      <c r="I8" s="125" t="s">
        <v>138</v>
      </c>
      <c r="K8" s="110"/>
    </row>
    <row r="9" spans="2:11" ht="11.25" customHeight="1" x14ac:dyDescent="0.2">
      <c r="G9" s="90"/>
      <c r="H9" s="90"/>
      <c r="I9" s="125"/>
      <c r="K9" s="110"/>
    </row>
    <row r="10" spans="2:11" ht="11.25" customHeight="1" x14ac:dyDescent="0.2">
      <c r="G10" s="90"/>
      <c r="H10" s="90"/>
      <c r="I10" s="125"/>
      <c r="K10" s="110"/>
    </row>
    <row r="11" spans="2:11" x14ac:dyDescent="0.3">
      <c r="B11" s="93" t="s">
        <v>25</v>
      </c>
      <c r="C11" s="93" t="s">
        <v>26</v>
      </c>
      <c r="D11" s="93"/>
      <c r="E11" s="93" t="s">
        <v>27</v>
      </c>
      <c r="F11" s="93"/>
      <c r="G11" s="93" t="s">
        <v>118</v>
      </c>
      <c r="H11" s="93"/>
      <c r="I11" s="93" t="s">
        <v>28</v>
      </c>
      <c r="J11" s="158" t="s">
        <v>29</v>
      </c>
      <c r="K11" s="158" t="s">
        <v>30</v>
      </c>
    </row>
    <row r="12" spans="2:11" ht="11.25" customHeight="1" x14ac:dyDescent="0.3">
      <c r="B12" s="115"/>
      <c r="C12" s="115"/>
      <c r="D12" s="115"/>
      <c r="E12" s="115"/>
      <c r="F12" s="115"/>
      <c r="G12" s="115"/>
      <c r="H12" s="115"/>
      <c r="I12" s="115"/>
      <c r="J12" s="158"/>
      <c r="K12" s="158"/>
    </row>
    <row r="13" spans="2:11" ht="11.25" customHeight="1" x14ac:dyDescent="0.3">
      <c r="B13" s="117"/>
      <c r="C13" s="117"/>
      <c r="D13" s="117"/>
      <c r="E13" s="117"/>
      <c r="F13" s="117"/>
      <c r="G13" s="117"/>
      <c r="H13" s="117"/>
      <c r="I13" s="117"/>
      <c r="J13" s="158"/>
      <c r="K13" s="158"/>
    </row>
    <row r="14" spans="2:11" ht="11.25" customHeight="1" x14ac:dyDescent="0.3">
      <c r="B14" s="91" t="s">
        <v>78</v>
      </c>
      <c r="C14" s="93" t="s">
        <v>196</v>
      </c>
      <c r="E14" s="98"/>
      <c r="G14" s="129"/>
      <c r="I14" s="98"/>
      <c r="J14" s="158">
        <f t="shared" ref="J14:J21" si="0">IF(G15=1,1, IF(G15=2,2,0))</f>
        <v>0</v>
      </c>
      <c r="K14" s="158">
        <f t="shared" ref="K14:K40" si="1">IF(G15=-1,-1, IF(G15=-2,-2,0))</f>
        <v>0</v>
      </c>
    </row>
    <row r="15" spans="2:11" ht="61.2" x14ac:dyDescent="0.3">
      <c r="C15" s="91" t="s">
        <v>260</v>
      </c>
      <c r="E15" s="98" t="s">
        <v>84</v>
      </c>
      <c r="G15" s="155"/>
      <c r="I15" s="153"/>
      <c r="J15" s="158">
        <f t="shared" si="0"/>
        <v>0</v>
      </c>
      <c r="K15" s="158">
        <f t="shared" si="1"/>
        <v>0</v>
      </c>
    </row>
    <row r="16" spans="2:11" ht="10.5" customHeight="1" x14ac:dyDescent="0.3">
      <c r="B16" s="118"/>
      <c r="C16" s="118"/>
      <c r="D16" s="118"/>
      <c r="E16" s="118"/>
      <c r="F16" s="118"/>
      <c r="G16" s="119"/>
      <c r="H16" s="119"/>
      <c r="I16" s="118"/>
      <c r="J16" s="158">
        <f t="shared" si="0"/>
        <v>0</v>
      </c>
      <c r="K16" s="158">
        <f t="shared" si="1"/>
        <v>0</v>
      </c>
    </row>
    <row r="17" spans="2:11" ht="10.5" customHeight="1" x14ac:dyDescent="0.3">
      <c r="G17" s="108"/>
      <c r="H17" s="108"/>
      <c r="J17" s="158">
        <f t="shared" si="0"/>
        <v>0</v>
      </c>
      <c r="K17" s="158">
        <f t="shared" si="1"/>
        <v>0</v>
      </c>
    </row>
    <row r="18" spans="2:11" ht="11.25" customHeight="1" x14ac:dyDescent="0.3">
      <c r="B18" s="91" t="s">
        <v>79</v>
      </c>
      <c r="C18" s="120" t="s">
        <v>80</v>
      </c>
      <c r="D18" s="110"/>
      <c r="G18" s="130"/>
      <c r="J18" s="158">
        <f t="shared" si="0"/>
        <v>0</v>
      </c>
      <c r="K18" s="158">
        <f t="shared" si="1"/>
        <v>0</v>
      </c>
    </row>
    <row r="19" spans="2:11" ht="61.2" x14ac:dyDescent="0.3">
      <c r="C19" s="110" t="s">
        <v>261</v>
      </c>
      <c r="D19" s="110"/>
      <c r="E19" s="98" t="s">
        <v>114</v>
      </c>
      <c r="G19" s="155"/>
      <c r="I19" s="153"/>
      <c r="J19" s="158">
        <f t="shared" si="0"/>
        <v>0</v>
      </c>
      <c r="K19" s="158">
        <f t="shared" si="1"/>
        <v>0</v>
      </c>
    </row>
    <row r="20" spans="2:11" ht="10.5" customHeight="1" x14ac:dyDescent="0.3">
      <c r="B20" s="118"/>
      <c r="C20" s="121"/>
      <c r="D20" s="121"/>
      <c r="E20" s="118"/>
      <c r="F20" s="118"/>
      <c r="G20" s="119"/>
      <c r="H20" s="119"/>
      <c r="I20" s="118"/>
      <c r="J20" s="158">
        <f t="shared" si="0"/>
        <v>0</v>
      </c>
      <c r="K20" s="158">
        <f t="shared" si="1"/>
        <v>0</v>
      </c>
    </row>
    <row r="21" spans="2:11" ht="10.5" customHeight="1" x14ac:dyDescent="0.3">
      <c r="C21" s="110"/>
      <c r="D21" s="110"/>
      <c r="G21" s="108"/>
      <c r="H21" s="108"/>
      <c r="J21" s="158">
        <f t="shared" si="0"/>
        <v>0</v>
      </c>
      <c r="K21" s="158">
        <f t="shared" si="1"/>
        <v>0</v>
      </c>
    </row>
    <row r="22" spans="2:11" ht="11.25" customHeight="1" x14ac:dyDescent="0.3">
      <c r="B22" s="91" t="s">
        <v>81</v>
      </c>
      <c r="C22" s="93" t="s">
        <v>186</v>
      </c>
      <c r="G22" s="130"/>
      <c r="J22" s="158">
        <f>IF(G23=1,1, IF(G23=2,2,0))</f>
        <v>0</v>
      </c>
      <c r="K22" s="158">
        <f>IF(G23=-1,-1, IF(G23=-2,-2,0))</f>
        <v>0</v>
      </c>
    </row>
    <row r="23" spans="2:11" ht="61.2" x14ac:dyDescent="0.3">
      <c r="C23" s="91" t="s">
        <v>297</v>
      </c>
      <c r="E23" s="98" t="s">
        <v>185</v>
      </c>
      <c r="G23" s="155"/>
      <c r="I23" s="153"/>
      <c r="J23" s="158">
        <f t="shared" ref="J23:J34" si="2">IF(G24=1,1, IF(G24=2,2,0))</f>
        <v>0</v>
      </c>
      <c r="K23" s="158">
        <f t="shared" si="1"/>
        <v>0</v>
      </c>
    </row>
    <row r="24" spans="2:11" ht="10.5" customHeight="1" x14ac:dyDescent="0.3">
      <c r="B24" s="118"/>
      <c r="C24" s="118"/>
      <c r="D24" s="118"/>
      <c r="E24" s="118"/>
      <c r="F24" s="118"/>
      <c r="G24" s="119"/>
      <c r="H24" s="119"/>
      <c r="I24" s="118"/>
      <c r="J24" s="158">
        <f t="shared" si="2"/>
        <v>0</v>
      </c>
      <c r="K24" s="158">
        <f t="shared" si="1"/>
        <v>0</v>
      </c>
    </row>
    <row r="25" spans="2:11" ht="10.5" customHeight="1" x14ac:dyDescent="0.3">
      <c r="G25" s="108"/>
      <c r="H25" s="108"/>
      <c r="J25" s="158">
        <f t="shared" si="2"/>
        <v>0</v>
      </c>
      <c r="K25" s="158">
        <f t="shared" si="1"/>
        <v>0</v>
      </c>
    </row>
    <row r="26" spans="2:11" ht="11.25" customHeight="1" x14ac:dyDescent="0.3">
      <c r="B26" s="91" t="s">
        <v>82</v>
      </c>
      <c r="C26" s="93" t="s">
        <v>49</v>
      </c>
      <c r="G26" s="130"/>
      <c r="J26" s="158">
        <f t="shared" si="2"/>
        <v>0</v>
      </c>
      <c r="K26" s="158">
        <f t="shared" si="1"/>
        <v>0</v>
      </c>
    </row>
    <row r="27" spans="2:11" ht="61.2" x14ac:dyDescent="0.3">
      <c r="C27" s="91" t="s">
        <v>262</v>
      </c>
      <c r="E27" s="98" t="s">
        <v>115</v>
      </c>
      <c r="G27" s="155"/>
      <c r="I27" s="153"/>
      <c r="J27" s="158">
        <f t="shared" si="2"/>
        <v>0</v>
      </c>
      <c r="K27" s="158">
        <f t="shared" si="1"/>
        <v>0</v>
      </c>
    </row>
    <row r="28" spans="2:11" ht="10.5" customHeight="1" x14ac:dyDescent="0.3">
      <c r="B28" s="118"/>
      <c r="C28" s="118"/>
      <c r="D28" s="118"/>
      <c r="E28" s="118"/>
      <c r="F28" s="118"/>
      <c r="G28" s="119"/>
      <c r="H28" s="119"/>
      <c r="I28" s="118"/>
      <c r="J28" s="158">
        <f t="shared" si="2"/>
        <v>0</v>
      </c>
      <c r="K28" s="158">
        <f t="shared" si="1"/>
        <v>0</v>
      </c>
    </row>
    <row r="29" spans="2:11" ht="10.5" customHeight="1" x14ac:dyDescent="0.3">
      <c r="G29" s="108"/>
      <c r="H29" s="108"/>
      <c r="J29" s="158">
        <f t="shared" si="2"/>
        <v>0</v>
      </c>
      <c r="K29" s="158">
        <f t="shared" si="1"/>
        <v>0</v>
      </c>
    </row>
    <row r="30" spans="2:11" ht="11.25" customHeight="1" x14ac:dyDescent="0.3">
      <c r="B30" s="91" t="s">
        <v>83</v>
      </c>
      <c r="C30" s="93" t="s">
        <v>187</v>
      </c>
      <c r="G30" s="130"/>
      <c r="J30" s="158">
        <f t="shared" si="2"/>
        <v>0</v>
      </c>
      <c r="K30" s="158">
        <f t="shared" si="1"/>
        <v>0</v>
      </c>
    </row>
    <row r="31" spans="2:11" ht="61.2" x14ac:dyDescent="0.3">
      <c r="C31" s="91" t="s">
        <v>263</v>
      </c>
      <c r="E31" s="98" t="s">
        <v>116</v>
      </c>
      <c r="G31" s="155"/>
      <c r="I31" s="153"/>
      <c r="J31" s="158">
        <f t="shared" si="2"/>
        <v>0</v>
      </c>
      <c r="K31" s="158">
        <f t="shared" si="1"/>
        <v>0</v>
      </c>
    </row>
    <row r="32" spans="2:11" ht="10.5" customHeight="1" x14ac:dyDescent="0.3">
      <c r="B32" s="118"/>
      <c r="C32" s="118"/>
      <c r="D32" s="118"/>
      <c r="E32" s="118"/>
      <c r="F32" s="118"/>
      <c r="G32" s="119"/>
      <c r="H32" s="119"/>
      <c r="I32" s="118"/>
      <c r="J32" s="158">
        <f t="shared" si="2"/>
        <v>0</v>
      </c>
      <c r="K32" s="158">
        <f t="shared" si="1"/>
        <v>0</v>
      </c>
    </row>
    <row r="33" spans="2:13" ht="10.5" customHeight="1" x14ac:dyDescent="0.3">
      <c r="G33" s="108"/>
      <c r="H33" s="108"/>
      <c r="J33" s="158">
        <f t="shared" si="2"/>
        <v>0</v>
      </c>
      <c r="K33" s="158">
        <f t="shared" si="1"/>
        <v>0</v>
      </c>
    </row>
    <row r="34" spans="2:13" x14ac:dyDescent="0.3">
      <c r="J34" s="158">
        <f t="shared" si="2"/>
        <v>0</v>
      </c>
      <c r="K34" s="158">
        <f t="shared" si="1"/>
        <v>0</v>
      </c>
      <c r="L34" s="91"/>
    </row>
    <row r="35" spans="2:13" ht="13.8" x14ac:dyDescent="0.3">
      <c r="B35" s="224" t="s">
        <v>77</v>
      </c>
      <c r="C35" s="224"/>
      <c r="D35" s="131"/>
      <c r="J35" s="158">
        <f>IF(G37=1,1, IF(G37=2,2,0))</f>
        <v>0</v>
      </c>
      <c r="K35" s="158">
        <f>IF(G37=-1,-1, IF(G37=-2,-2,0))</f>
        <v>0</v>
      </c>
      <c r="L35" s="91"/>
    </row>
    <row r="36" spans="2:13" ht="12" customHeight="1" x14ac:dyDescent="0.3">
      <c r="B36" s="225" t="s">
        <v>291</v>
      </c>
      <c r="C36" s="225"/>
      <c r="D36" s="225"/>
      <c r="E36" s="225"/>
      <c r="J36" s="158"/>
      <c r="K36" s="158"/>
      <c r="L36" s="91"/>
    </row>
    <row r="37" spans="2:13" ht="64.5" customHeight="1" x14ac:dyDescent="0.3">
      <c r="B37" s="221"/>
      <c r="C37" s="221"/>
      <c r="D37" s="221"/>
      <c r="E37" s="221"/>
      <c r="F37" s="221"/>
      <c r="G37" s="221"/>
      <c r="H37" s="221"/>
      <c r="I37" s="221"/>
      <c r="J37" s="158"/>
      <c r="K37" s="158">
        <f t="shared" si="1"/>
        <v>0</v>
      </c>
      <c r="L37" s="91"/>
    </row>
    <row r="38" spans="2:13" ht="1.5" customHeight="1" x14ac:dyDescent="0.3">
      <c r="B38" s="166"/>
      <c r="J38" s="158"/>
      <c r="K38" s="158">
        <f t="shared" si="1"/>
        <v>0</v>
      </c>
      <c r="L38" s="91"/>
    </row>
    <row r="39" spans="2:13" x14ac:dyDescent="0.3">
      <c r="J39" s="158"/>
      <c r="K39" s="158" t="e">
        <f>IF(#REF!=-1,-1, IF(#REF!=-2,-2,0))</f>
        <v>#REF!</v>
      </c>
      <c r="L39" s="124"/>
      <c r="M39" s="124"/>
    </row>
    <row r="40" spans="2:13" ht="43.2" x14ac:dyDescent="0.3">
      <c r="E40" s="178"/>
      <c r="F40" s="179"/>
      <c r="G40" s="179"/>
      <c r="H40" s="179"/>
      <c r="I40" s="181" t="s">
        <v>280</v>
      </c>
      <c r="J40" s="158">
        <f t="shared" ref="J40:J48" si="3">IF(G41=1,1, IF(G41=2,2,0))</f>
        <v>0</v>
      </c>
      <c r="K40" s="158">
        <f t="shared" si="1"/>
        <v>0</v>
      </c>
    </row>
    <row r="41" spans="2:13" ht="14.4" x14ac:dyDescent="0.3">
      <c r="E41" s="179"/>
      <c r="F41" s="179"/>
      <c r="G41" s="179"/>
      <c r="H41" s="179"/>
      <c r="I41" s="179"/>
      <c r="J41" s="158"/>
      <c r="K41" s="158"/>
      <c r="L41" s="124"/>
      <c r="M41" s="124"/>
    </row>
    <row r="42" spans="2:13" ht="14.4" x14ac:dyDescent="0.3">
      <c r="E42" s="179"/>
      <c r="F42" s="179"/>
      <c r="G42" s="179"/>
      <c r="H42" s="179"/>
      <c r="I42" s="179"/>
      <c r="J42" s="158"/>
      <c r="K42" s="158"/>
      <c r="L42" s="124"/>
      <c r="M42" s="124"/>
    </row>
    <row r="43" spans="2:13" ht="14.4" x14ac:dyDescent="0.3">
      <c r="E43" s="179"/>
      <c r="F43" s="179"/>
      <c r="G43" s="179"/>
      <c r="H43" s="179"/>
      <c r="I43" s="179"/>
      <c r="J43" s="158"/>
      <c r="K43" s="158"/>
      <c r="L43" s="124"/>
      <c r="M43" s="124"/>
    </row>
    <row r="44" spans="2:13" ht="14.4" x14ac:dyDescent="0.3">
      <c r="E44" s="179"/>
      <c r="F44" s="179"/>
      <c r="G44" s="179"/>
      <c r="H44" s="179"/>
      <c r="I44" s="179"/>
      <c r="J44" s="158">
        <f>IF(G40=1,1, IF(G40=2,2,0))</f>
        <v>0</v>
      </c>
      <c r="K44" s="158">
        <f>IF(G40=-1,-1, IF(G40=-2,-2,0))</f>
        <v>0</v>
      </c>
    </row>
    <row r="45" spans="2:13" x14ac:dyDescent="0.3">
      <c r="J45" s="158"/>
      <c r="K45" s="158"/>
    </row>
    <row r="46" spans="2:13" x14ac:dyDescent="0.3">
      <c r="J46" s="158"/>
      <c r="K46" s="158"/>
    </row>
    <row r="47" spans="2:13" x14ac:dyDescent="0.3">
      <c r="J47" s="158"/>
      <c r="K47" s="158"/>
    </row>
    <row r="48" spans="2:13" x14ac:dyDescent="0.3">
      <c r="J48" s="158">
        <f t="shared" si="3"/>
        <v>0</v>
      </c>
      <c r="K48" s="158">
        <f t="shared" ref="K48" si="4">IF(G49=-1,-1, IF(G49=-2,-2,0))</f>
        <v>0</v>
      </c>
    </row>
    <row r="49" spans="10:11" x14ac:dyDescent="0.3">
      <c r="J49" s="113"/>
    </row>
    <row r="50" spans="10:11" x14ac:dyDescent="0.3">
      <c r="J50" s="113"/>
    </row>
    <row r="51" spans="10:11" x14ac:dyDescent="0.3">
      <c r="J51" s="113"/>
    </row>
    <row r="52" spans="10:11" x14ac:dyDescent="0.3">
      <c r="K52" s="91"/>
    </row>
    <row r="53" spans="10:11" x14ac:dyDescent="0.3">
      <c r="K53" s="91"/>
    </row>
    <row r="54" spans="10:11" x14ac:dyDescent="0.3">
      <c r="K54" s="91"/>
    </row>
    <row r="58" spans="10:11" x14ac:dyDescent="0.3">
      <c r="K58" s="124"/>
    </row>
  </sheetData>
  <sheetProtection selectLockedCells="1"/>
  <mergeCells count="6">
    <mergeCell ref="B2:C2"/>
    <mergeCell ref="B5:D5"/>
    <mergeCell ref="B37:I37"/>
    <mergeCell ref="B35:C35"/>
    <mergeCell ref="B4:D4"/>
    <mergeCell ref="B36:E36"/>
  </mergeCells>
  <conditionalFormatting sqref="G15">
    <cfRule type="cellIs" dxfId="24" priority="1" operator="equal">
      <formula>2</formula>
    </cfRule>
    <cfRule type="cellIs" dxfId="23" priority="2" operator="equal">
      <formula>1</formula>
    </cfRule>
    <cfRule type="cellIs" dxfId="22" priority="3" operator="equal">
      <formula>-1</formula>
    </cfRule>
    <cfRule type="cellIs" dxfId="21" priority="4" operator="equal">
      <formula>-2</formula>
    </cfRule>
    <cfRule type="cellIs" dxfId="20" priority="5" operator="equal">
      <formula>0</formula>
    </cfRule>
  </conditionalFormatting>
  <conditionalFormatting sqref="G19">
    <cfRule type="cellIs" dxfId="19" priority="44" operator="equal">
      <formula>2</formula>
    </cfRule>
    <cfRule type="cellIs" dxfId="18" priority="45" operator="equal">
      <formula>1</formula>
    </cfRule>
    <cfRule type="cellIs" dxfId="17" priority="46" operator="equal">
      <formula>-1</formula>
    </cfRule>
    <cfRule type="cellIs" dxfId="16" priority="47" operator="equal">
      <formula>-2</formula>
    </cfRule>
    <cfRule type="cellIs" dxfId="15" priority="48" operator="equal">
      <formula>0</formula>
    </cfRule>
  </conditionalFormatting>
  <conditionalFormatting sqref="G23">
    <cfRule type="cellIs" dxfId="14" priority="32" operator="equal">
      <formula>2</formula>
    </cfRule>
    <cfRule type="cellIs" dxfId="13" priority="33" operator="equal">
      <formula>1</formula>
    </cfRule>
    <cfRule type="cellIs" dxfId="12" priority="34" operator="equal">
      <formula>-1</formula>
    </cfRule>
    <cfRule type="cellIs" dxfId="11" priority="35" operator="equal">
      <formula>-2</formula>
    </cfRule>
    <cfRule type="cellIs" dxfId="10" priority="36" operator="equal">
      <formula>0</formula>
    </cfRule>
  </conditionalFormatting>
  <conditionalFormatting sqref="G27">
    <cfRule type="cellIs" dxfId="9" priority="20" operator="equal">
      <formula>2</formula>
    </cfRule>
    <cfRule type="cellIs" dxfId="8" priority="21" operator="equal">
      <formula>1</formula>
    </cfRule>
    <cfRule type="cellIs" dxfId="7" priority="22" operator="equal">
      <formula>-1</formula>
    </cfRule>
    <cfRule type="cellIs" dxfId="6" priority="23" operator="equal">
      <formula>-2</formula>
    </cfRule>
    <cfRule type="cellIs" dxfId="5" priority="24" operator="equal">
      <formula>0</formula>
    </cfRule>
  </conditionalFormatting>
  <conditionalFormatting sqref="G31">
    <cfRule type="cellIs" dxfId="4" priority="8" operator="equal">
      <formula>2</formula>
    </cfRule>
    <cfRule type="cellIs" dxfId="3" priority="9" operator="equal">
      <formula>1</formula>
    </cfRule>
    <cfRule type="cellIs" dxfId="2" priority="10" operator="equal">
      <formula>-1</formula>
    </cfRule>
    <cfRule type="cellIs" dxfId="1" priority="11" operator="equal">
      <formula>-2</formula>
    </cfRule>
    <cfRule type="cellIs" dxfId="0" priority="12" operator="equal">
      <formula>0</formula>
    </cfRule>
  </conditionalFormatting>
  <dataValidations count="1">
    <dataValidation type="list" allowBlank="1" showInputMessage="1" showErrorMessage="1" sqref="G31 G19 G23 G27 G15" xr:uid="{E9FDF18B-8199-40E1-81DB-3E27DBCF5FF8}">
      <formula1>"-2,-1,0,1,2,-"</formula1>
    </dataValidation>
  </dataValidations>
  <hyperlinks>
    <hyperlink ref="I40" location="'2c - Umwelt'!G81" display="➞Klicken Sie HIER um zu dem vorherigen Blatt zurückzukehren und füllen Sie die Gesamtbewertung zum Thema Klimaschutz und Klimanpassung aus" xr:uid="{EB8139EC-07CF-4685-9951-D0B27FC1CFCE}"/>
  </hyperlinks>
  <pageMargins left="0.7" right="0.7" top="0.78740157499999996" bottom="0.78740157499999996" header="0.3" footer="0.3"/>
  <pageSetup paperSize="8" orientation="landscape" r:id="rId1"/>
  <rowBreaks count="1" manualBreakCount="1">
    <brk id="3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289b54-8dde-4400-ae9a-64979f35d3fd">
      <Terms xmlns="http://schemas.microsoft.com/office/infopath/2007/PartnerControls"/>
    </lcf76f155ced4ddcb4097134ff3c332f>
    <TaxCatchAll xmlns="516652bf-38b9-4431-875e-634f19ad1c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2BA14A9B3679847954B76E1915CCBCE" ma:contentTypeVersion="12" ma:contentTypeDescription="Ein neues Dokument erstellen." ma:contentTypeScope="" ma:versionID="f870dd018389cf578a9ab17767b3ec82">
  <xsd:schema xmlns:xsd="http://www.w3.org/2001/XMLSchema" xmlns:xs="http://www.w3.org/2001/XMLSchema" xmlns:p="http://schemas.microsoft.com/office/2006/metadata/properties" xmlns:ns2="44289b54-8dde-4400-ae9a-64979f35d3fd" xmlns:ns3="516652bf-38b9-4431-875e-634f19ad1cc5" targetNamespace="http://schemas.microsoft.com/office/2006/metadata/properties" ma:root="true" ma:fieldsID="cf457a916ce8b08a81540b75de0126f2" ns2:_="" ns3:_="">
    <xsd:import namespace="44289b54-8dde-4400-ae9a-64979f35d3fd"/>
    <xsd:import namespace="516652bf-38b9-4431-875e-634f19ad1c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89b54-8dde-4400-ae9a-64979f35d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16652bf-38b9-4431-875e-634f19ad1cc5"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58b2554f-fff9-4541-b159-fdc478bd845f}" ma:internalName="TaxCatchAll" ma:showField="CatchAllData" ma:web="516652bf-38b9-4431-875e-634f19ad1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1E89F-DF7E-4BCD-9D2A-A03E7D41310A}">
  <ds:schemaRefs>
    <ds:schemaRef ds:uri="http://schemas.microsoft.com/sharepoint/v3/contenttype/forms"/>
  </ds:schemaRefs>
</ds:datastoreItem>
</file>

<file path=customXml/itemProps2.xml><?xml version="1.0" encoding="utf-8"?>
<ds:datastoreItem xmlns:ds="http://schemas.openxmlformats.org/officeDocument/2006/customXml" ds:itemID="{40277F9A-BA8A-4286-8312-8710F98106B1}">
  <ds:schemaRefs>
    <ds:schemaRef ds:uri="http://purl.org/dc/dcmitype/"/>
    <ds:schemaRef ds:uri="44289b54-8dde-4400-ae9a-64979f35d3fd"/>
    <ds:schemaRef ds:uri="http://schemas.microsoft.com/office/2006/metadata/properties"/>
    <ds:schemaRef ds:uri="http://schemas.microsoft.com/office/2006/documentManagement/types"/>
    <ds:schemaRef ds:uri="http://www.w3.org/XML/1998/namespace"/>
    <ds:schemaRef ds:uri="516652bf-38b9-4431-875e-634f19ad1cc5"/>
    <ds:schemaRef ds:uri="http://schemas.microsoft.com/office/infopath/2007/PartnerControls"/>
    <ds:schemaRef ds:uri="http://schemas.openxmlformats.org/package/2006/metadata/core-properties"/>
    <ds:schemaRef ds:uri="http://purl.org/dc/elements/1.1/"/>
    <ds:schemaRef ds:uri="http://purl.org/dc/terms/"/>
  </ds:schemaRefs>
</ds:datastoreItem>
</file>

<file path=customXml/itemProps3.xml><?xml version="1.0" encoding="utf-8"?>
<ds:datastoreItem xmlns:ds="http://schemas.openxmlformats.org/officeDocument/2006/customXml" ds:itemID="{3C8EF7FB-911E-44A6-9D2D-A4D47ABF6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89b54-8dde-4400-ae9a-64979f35d3fd"/>
    <ds:schemaRef ds:uri="516652bf-38b9-4431-875e-634f19ad1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2e3a768-93a5-4171-8310-d2fda9465328}" enabled="0" method="" siteId="{b2e3a768-93a5-4171-8310-d2fda946532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Anleitung</vt:lpstr>
      <vt:lpstr>Angaben und Kontakte</vt:lpstr>
      <vt:lpstr>0 - Triage</vt:lpstr>
      <vt:lpstr>1 - Vorhaben</vt:lpstr>
      <vt:lpstr>2a - Wirtschaft</vt:lpstr>
      <vt:lpstr>2b - Gesellschaft</vt:lpstr>
      <vt:lpstr>2c - Umwelt</vt:lpstr>
      <vt:lpstr>3a - Klimaschutz</vt:lpstr>
      <vt:lpstr>3b - Klimaanpassung</vt:lpstr>
      <vt:lpstr>4 - Auswertung</vt:lpstr>
      <vt:lpstr>Anleitung!_Hlk193449631</vt:lpstr>
      <vt:lpstr>Anleitung!_Hlk193450279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Kappeler, Fabienne</dc:creator>
  <cp:lastModifiedBy>Schmidlin De Min Corinne Maria  BVUALG</cp:lastModifiedBy>
  <cp:lastPrinted>2025-05-01T09:04:58Z</cp:lastPrinted>
  <dcterms:created xsi:type="dcterms:W3CDTF">2015-06-05T18:19:34Z</dcterms:created>
  <dcterms:modified xsi:type="dcterms:W3CDTF">2026-04-02T12:25:47Z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0x010100E2BA14A9B3679847954B76E1915CCBCE</vt:lpwstr>
  </property>
  <property fmtid="{D5CDD505-2E9C-101B-9397-08002B2CF9AE}" pid="3" name="MediaServiceImageTags">
    <vt:lpwstr/>
  </property>
</Properties>
</file>