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Mitarbeitende\FRR\Abrechnungen Asylwesen\Versand Vorprüfung\"/>
    </mc:Choice>
  </mc:AlternateContent>
  <bookViews>
    <workbookView xWindow="0" yWindow="0" windowWidth="28800" windowHeight="12320"/>
  </bookViews>
  <sheets>
    <sheet name="Korrekturen zu Form. 1.1" sheetId="2" r:id="rId1"/>
    <sheet name="Beispiele" sheetId="8" r:id="rId2"/>
    <sheet name="Erläuterungen ÖV-Tickets" sheetId="3" r:id="rId3"/>
  </sheets>
  <definedNames>
    <definedName name="_xlnm._FilterDatabase" localSheetId="1" hidden="1">Beispiele!$A$11:$M$11</definedName>
    <definedName name="_xlnm._FilterDatabase" localSheetId="0" hidden="1">'Korrekturen zu Form. 1.1'!$A$11:$M$11</definedName>
    <definedName name="_xlnm.Print_Area" localSheetId="1">Beispiele!$A$1:$P$55</definedName>
    <definedName name="_xlnm.Print_Area" localSheetId="0">'Korrekturen zu Form. 1.1'!$A$1:$O$44</definedName>
    <definedName name="_xlnm.Print_Titles" localSheetId="1">Beispiele!$10:$11</definedName>
    <definedName name="_xlnm.Print_Titles" localSheetId="0">'Korrekturen zu Form. 1.1'!$10:$11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2" l="1"/>
  <c r="N49" i="8"/>
  <c r="O29" i="8" l="1"/>
  <c r="N35" i="8"/>
  <c r="I25" i="8"/>
  <c r="I55" i="8" s="1"/>
  <c r="N18" i="8"/>
  <c r="H18" i="8"/>
  <c r="N16" i="8"/>
  <c r="H16" i="8"/>
  <c r="N12" i="8"/>
  <c r="M55" i="8"/>
  <c r="L55" i="8"/>
  <c r="K55" i="8"/>
  <c r="J55" i="8"/>
  <c r="M11" i="8"/>
  <c r="L11" i="8"/>
  <c r="K11" i="8"/>
  <c r="N55" i="8" l="1"/>
  <c r="H55" i="8"/>
  <c r="N21" i="2" l="1"/>
  <c r="N43" i="2" l="1"/>
  <c r="N42" i="2"/>
  <c r="N41" i="2"/>
  <c r="N40" i="2"/>
  <c r="N39" i="2"/>
  <c r="N38" i="2"/>
  <c r="N37" i="2"/>
  <c r="N36" i="2"/>
  <c r="N35" i="2"/>
  <c r="N34" i="2"/>
  <c r="N33" i="2"/>
  <c r="N32" i="2"/>
  <c r="N31" i="2"/>
  <c r="N30" i="2"/>
  <c r="N29" i="2"/>
  <c r="N28" i="2"/>
  <c r="N27" i="2"/>
  <c r="N26" i="2"/>
  <c r="N25" i="2"/>
  <c r="N24" i="2"/>
  <c r="N23" i="2"/>
  <c r="N22" i="2"/>
  <c r="N14" i="2"/>
  <c r="N13" i="2"/>
  <c r="N12" i="2"/>
  <c r="N44" i="2" l="1"/>
  <c r="M44" i="2"/>
  <c r="L44" i="2"/>
  <c r="K44" i="2"/>
  <c r="J44" i="2"/>
  <c r="I44" i="2"/>
  <c r="H44" i="2"/>
  <c r="M11" i="2"/>
  <c r="L11" i="2"/>
</calcChain>
</file>

<file path=xl/sharedStrings.xml><?xml version="1.0" encoding="utf-8"?>
<sst xmlns="http://schemas.openxmlformats.org/spreadsheetml/2006/main" count="187" uniqueCount="133">
  <si>
    <t>Totale</t>
  </si>
  <si>
    <t>keine Pauschalen</t>
  </si>
  <si>
    <t>38 Tage</t>
  </si>
  <si>
    <t>Definitive Rückkehr in die Ukraine</t>
  </si>
  <si>
    <r>
      <t xml:space="preserve">Betrag / Anzahl
</t>
    </r>
    <r>
      <rPr>
        <sz val="8"/>
        <color rgb="FF000000"/>
        <rFont val="Arial"/>
        <family val="2"/>
      </rPr>
      <t>(bzw. Erklärung und / oder Anpassung Beginn / Ende)</t>
    </r>
  </si>
  <si>
    <t>Betrag</t>
  </si>
  <si>
    <t>Korrektur
Ende</t>
  </si>
  <si>
    <t>Vorname</t>
  </si>
  <si>
    <t>Name</t>
  </si>
  <si>
    <r>
      <t>N-Nummer</t>
    </r>
    <r>
      <rPr>
        <b/>
        <sz val="7.5"/>
        <color rgb="FF000000"/>
        <rFont val="Arial"/>
        <family val="2"/>
      </rPr>
      <t/>
    </r>
  </si>
  <si>
    <r>
      <t xml:space="preserve">Korrekturen
</t>
    </r>
    <r>
      <rPr>
        <sz val="8"/>
        <color rgb="FF000000"/>
        <rFont val="Arial"/>
        <family val="2"/>
      </rPr>
      <t>(Pauschalen, Tage etc.)</t>
    </r>
  </si>
  <si>
    <t>Vorname Name, evtl. Tel. / E-Mail</t>
  </si>
  <si>
    <t>Soziale Dienste</t>
  </si>
  <si>
    <t xml:space="preserve">Gemeinde </t>
  </si>
  <si>
    <t xml:space="preserve">Quartal </t>
  </si>
  <si>
    <t>2022</t>
  </si>
  <si>
    <t xml:space="preserve">Jahr </t>
  </si>
  <si>
    <t>Billettkosten für den Besuch eines durch einen Massnahmenplan des Case Management Integration (KSD CMI) bewilligten Integrationsprogrammes (z.B. KSB) und angeordnete Besuche bei den offiziellen Stellen des Kantons</t>
  </si>
  <si>
    <t>Integration</t>
  </si>
  <si>
    <t>Billettkosten für den Besuch eines durch den Kantonalen Sozialdienst angebotenen Deutschkurses (z.B. Alphabetisierungskurs, MUKI-Deutschkurse usw.)</t>
  </si>
  <si>
    <t>Deutschkurs</t>
  </si>
  <si>
    <t xml:space="preserve">Billettkosten für den Besuch eines durch den Kantonalen Sozialdienst angebotenen Beschäftigungsprogrammes oder Ausbildungskurses </t>
  </si>
  <si>
    <t>Bepro</t>
  </si>
  <si>
    <t>Billettkosten für die Arbeitssuche, welche im Rahmen von Auflagen und Weisungen verordnet sind</t>
  </si>
  <si>
    <t>Arbeitssuche</t>
  </si>
  <si>
    <t>Arbeitsweg</t>
  </si>
  <si>
    <t>Erläuterungen</t>
  </si>
  <si>
    <t>Einkommen</t>
  </si>
  <si>
    <t>nicht unterstützt</t>
  </si>
  <si>
    <r>
      <rPr>
        <b/>
        <sz val="14"/>
        <color rgb="FF000000"/>
        <rFont val="Arial"/>
        <family val="2"/>
      </rPr>
      <t>Ergänzungen und Korrekturen zu Anhang 1.1</t>
    </r>
    <r>
      <rPr>
        <b/>
        <sz val="12"/>
        <color rgb="FF000000"/>
        <rFont val="Arial"/>
        <family val="2"/>
      </rPr>
      <t xml:space="preserve">
</t>
    </r>
    <r>
      <rPr>
        <sz val="12"/>
        <color rgb="FF000000"/>
        <rFont val="Arial"/>
        <family val="2"/>
      </rPr>
      <t>Bitte retournieren Sie das ausgefüllte Formular im Excel-Format (per E-Mail)</t>
    </r>
  </si>
  <si>
    <t>Total Einkünfte</t>
  </si>
  <si>
    <t>Anzahl Personen
(bei Kor-
rektur)</t>
  </si>
  <si>
    <r>
      <t xml:space="preserve">ÖV
</t>
    </r>
    <r>
      <rPr>
        <sz val="8"/>
        <color rgb="FF000000"/>
        <rFont val="Arial"/>
        <family val="2"/>
      </rPr>
      <t>(Arbeitsuche-/weg,
BePro, Deutschkurs, Integration)</t>
    </r>
    <r>
      <rPr>
        <sz val="7"/>
        <color rgb="FF000000"/>
        <rFont val="Arial"/>
        <family val="2"/>
      </rPr>
      <t xml:space="preserve"> </t>
    </r>
  </si>
  <si>
    <r>
      <t xml:space="preserve">Bemerkungen / Erklärungen zu 
Korrekturen und Abrechnungspositionen
</t>
    </r>
    <r>
      <rPr>
        <sz val="10"/>
        <color rgb="FF000000"/>
        <rFont val="Arial"/>
        <family val="2"/>
      </rPr>
      <t>(und eventuell weitere relevante Informationen und Details)</t>
    </r>
  </si>
  <si>
    <t xml:space="preserve">Erstellt durch: </t>
  </si>
  <si>
    <t xml:space="preserve">Kontakt: </t>
  </si>
  <si>
    <t>Korrektur
Beginn / Datum des Belegs</t>
  </si>
  <si>
    <t>ÖV-Ticket für Deutschkurs (vom Kanton organisiert)</t>
  </si>
  <si>
    <t>7 Tage</t>
  </si>
  <si>
    <t>KITA-Kosten gemäss Kostengutsprache</t>
  </si>
  <si>
    <t>AAAAA</t>
  </si>
  <si>
    <t>BBBBB</t>
  </si>
  <si>
    <t>CCCCC</t>
  </si>
  <si>
    <t>Ccccc</t>
  </si>
  <si>
    <t>Bbbbb</t>
  </si>
  <si>
    <t>Aaaaa</t>
  </si>
  <si>
    <t>DDDDD</t>
  </si>
  <si>
    <t>Ddddd</t>
  </si>
  <si>
    <t>EEEEE</t>
  </si>
  <si>
    <t>Eeeee</t>
  </si>
  <si>
    <t>FFFFF</t>
  </si>
  <si>
    <t>Fffff</t>
  </si>
  <si>
    <t>GGGGG</t>
  </si>
  <si>
    <t>Ggggg</t>
  </si>
  <si>
    <t>HHHHH</t>
  </si>
  <si>
    <t>KKKKK</t>
  </si>
  <si>
    <t>LLLLL</t>
  </si>
  <si>
    <t>MMMMM</t>
  </si>
  <si>
    <t>NNNNN</t>
  </si>
  <si>
    <t>PPPPP</t>
  </si>
  <si>
    <t>QQQQQ</t>
  </si>
  <si>
    <t>RRRRR</t>
  </si>
  <si>
    <t>SSSSS</t>
  </si>
  <si>
    <t>TTTTT</t>
  </si>
  <si>
    <t>Hhhhh</t>
  </si>
  <si>
    <t/>
  </si>
  <si>
    <t>Kkkkk</t>
  </si>
  <si>
    <t>Lllll</t>
  </si>
  <si>
    <t>Mmmmm</t>
  </si>
  <si>
    <t>Nnnnn</t>
  </si>
  <si>
    <t>Ppppp</t>
  </si>
  <si>
    <t>Qqqqq</t>
  </si>
  <si>
    <t>Rrrrr</t>
  </si>
  <si>
    <t>Sssss</t>
  </si>
  <si>
    <t>Ttttt</t>
  </si>
  <si>
    <t>JJJJJ</t>
  </si>
  <si>
    <t>Jjjjj</t>
  </si>
  <si>
    <t>Sozialhilfegesuch gestellt nach Zuweisungsdatum. Somit späterer Start der Unterstützung nach Asyl-Ansätzen.</t>
  </si>
  <si>
    <t>ÖV-Ticket fürs Schnuppern (Arbeitssuche)</t>
  </si>
  <si>
    <t>ÖV-Ticket für den Arbeitsweg</t>
  </si>
  <si>
    <t>Erklärung der Beispiele und weitere Informationen</t>
  </si>
  <si>
    <t>ÖV-Ticket für den Arbeitsweg und Einkünfte gemäss monatlichem "Berechnungsblatt materielle Hilfe"</t>
  </si>
  <si>
    <t>Klient hat sich nie bei der Gemeinde gemeldet, bzw. nie ein Sozialhilfegesuch eingereicht. Wenn möglich diese Fälle melden, sobald sie bekannt sind (auch für die Weiterleitung der Krankenkassenrechnungen).</t>
  </si>
  <si>
    <t>Klient ist nicht auf der Vorprüfung aufgelistet, wurde aber voll unterstützt (Begründung angeben).</t>
  </si>
  <si>
    <t>kein Einkommen</t>
  </si>
  <si>
    <t>Einkommen gemäss "Berechnungsblatt materielle Hilfe"</t>
  </si>
  <si>
    <r>
      <t>Abrechnung von Aufgabenhilfe mit bewilligter Kostengutsprache (</t>
    </r>
    <r>
      <rPr>
        <sz val="11"/>
        <color theme="4" tint="-0.249977111117893"/>
        <rFont val="Arial"/>
        <family val="2"/>
      </rPr>
      <t>sil.fda@ag.ch</t>
    </r>
    <r>
      <rPr>
        <sz val="11"/>
        <color rgb="FF000000"/>
        <rFont val="Arial"/>
        <family val="2"/>
      </rPr>
      <t>)</t>
    </r>
  </si>
  <si>
    <r>
      <t xml:space="preserve">Abrechnung von Medikamenten (z.B. für Notfälle). Erfordert Abklärung und OK der Abteilung Gesundheit: </t>
    </r>
    <r>
      <rPr>
        <sz val="11"/>
        <color theme="4" tint="-0.249977111117893"/>
        <rFont val="Arial"/>
        <family val="2"/>
      </rPr>
      <t xml:space="preserve">medasyl.ksd@ag.ch
</t>
    </r>
    <r>
      <rPr>
        <sz val="11"/>
        <color rgb="FF000000"/>
        <rFont val="Arial"/>
        <family val="2"/>
      </rPr>
      <t>Bitte Bestätigung im Anhang mitschicken</t>
    </r>
  </si>
  <si>
    <r>
      <t xml:space="preserve">SIL
</t>
    </r>
    <r>
      <rPr>
        <sz val="8"/>
        <color rgb="FF000000"/>
        <rFont val="Arial"/>
        <family val="2"/>
      </rPr>
      <t xml:space="preserve">(mit erfolgter Kostengutsprache
sil.fda@ag.ch) </t>
    </r>
  </si>
  <si>
    <r>
      <t xml:space="preserve">Diverses
</t>
    </r>
    <r>
      <rPr>
        <sz val="8"/>
        <color rgb="FF000000"/>
        <rFont val="Arial"/>
        <family val="2"/>
      </rPr>
      <t>(Gesundheit / Krankenkasse
medasyl@ag.ch)</t>
    </r>
  </si>
  <si>
    <t>Klient ist weggezogen (Kantons- oder Gemeindewechsel). Update kann sich im Fallführungssystem des Kantons verzögern, weshalb wir für die Information dankbar sind.</t>
  </si>
  <si>
    <t>keine Total-Berechnung</t>
  </si>
  <si>
    <r>
      <t xml:space="preserve">Einkünfte
</t>
    </r>
    <r>
      <rPr>
        <sz val="8"/>
        <color rgb="FF000000"/>
        <rFont val="Arial"/>
        <family val="2"/>
      </rPr>
      <t>aus "Berechungsblatt materielle Hilfe" (unten links bei "Einkünfte zur Verrechnung auf QA")
oder andere Einnahmen (z.B. Rente, nachträgliche Kinderzulagen etc.)</t>
    </r>
  </si>
  <si>
    <t>Einkünfte gemäss "Berechnungsblatt materielle Hilfe" und Meldung der ÖV-Kosten (in einer Zeile möglich)</t>
  </si>
  <si>
    <t>UUUUU</t>
  </si>
  <si>
    <t>Uuuuu</t>
  </si>
  <si>
    <t>Zahnarztrechnung (nach Rücksprache mit Abteilung Gesundheit KSD)</t>
  </si>
  <si>
    <t>Wird ein Klient aufgrund der Höhe seines Einkommens nicht mehr unterstützt, wird das ÖV-Ticket auf seinem Berechnungsblatt bei den situationsbedingten Leistungen für die korrekte Berechnung des Überschusses aufgeführt. Das Ticket wird so durch den Klienten selber finanziert und kann nicht mit der Quartalsabrechnung abgerechnet werden.</t>
  </si>
  <si>
    <t>ÖV-Tickets werden erstattet für:</t>
  </si>
  <si>
    <t>Billettkosten für den Arbeitsweg (Klient arbeitet und es wird monatlich ein Berechnungsblatt für materielle Hilfe ausgefüllt)</t>
  </si>
  <si>
    <r>
      <t xml:space="preserve">Einkünfte
</t>
    </r>
    <r>
      <rPr>
        <sz val="8"/>
        <color rgb="FF000000"/>
        <rFont val="Arial"/>
        <family val="2"/>
      </rPr>
      <t>aus monatlichem "Berechnungsblatt materielle Hilfe" (unten links bei "Einkünfte zur Verrechnung auf QA")
oder andere Einnahmen wie z.B. Rente, nachträgliche Kinderzulagen etc.</t>
    </r>
  </si>
  <si>
    <t>Abwesenheit Ausland (Abministrative Abklärungen in der Ukraine)</t>
  </si>
  <si>
    <t>Verpflegungspauschalen werden den Klienten und der Gemeinde für diesen Zeitraum nicht ausbezahlt.
Max. 15 Tage pro Quartal Aufenthalt in der Ukraine bewilligt.
Längere Abwesenheiten sind dem SEM zu melden.</t>
  </si>
  <si>
    <t>Abmeldung muss durch Gemeinde ans MIKA erfolgen. Pauschalen werden bis und mit Abreisedatum vergütet.</t>
  </si>
  <si>
    <t>VVVVV</t>
  </si>
  <si>
    <t>Monatsabo, Dezember 2022, Arbeitsweg</t>
  </si>
  <si>
    <t xml:space="preserve">Aufgabenhilfe für Sohn EEEEE, Dezember </t>
  </si>
  <si>
    <t>Monatsabo, November 2022, Arbeitsweg</t>
  </si>
  <si>
    <t>Monatsabo November, Deutschkurs</t>
  </si>
  <si>
    <t>Monatsabo Deutschkurs, November 2022
Elternbeitrag Klassenlager, Dezember 2022</t>
  </si>
  <si>
    <t>Monatsabo Oktober 2022, Arbeitsweg</t>
  </si>
  <si>
    <t>ÖV Arbeitsweg, Oktober - Dezember 2022</t>
  </si>
  <si>
    <t>ÖV-Ticket Oktober - November 2022</t>
  </si>
  <si>
    <t>Monatsabo, Oktober 2022, Schnuppern</t>
  </si>
  <si>
    <t>Rente aus Ukraine, Oktober bis Dezember 2022</t>
  </si>
  <si>
    <t>31.11.22</t>
  </si>
  <si>
    <t>voll unterstützt ab 1.12.22, keine Stelle mehr seit November</t>
  </si>
  <si>
    <t>Kantonswechsel am 14.12.2022, keine Unterstützung mehr ab 15.12.2022</t>
  </si>
  <si>
    <t>Sehhilfe gemäss Kostengutsprache vom 2.10.22</t>
  </si>
  <si>
    <t>IZU Oktober, November, Dezember</t>
  </si>
  <si>
    <t>Klient hat im Oktober zum ersten Mal gearbeitet und somit wurde ab November ein "Berechnungsblatt materielle Hilfe" erstellt.
Das Einkommen vom November deckt bereits die Sozialhilfekosten und der Klient wurde somit im Dezember nicht mehr unterstützt.</t>
  </si>
  <si>
    <t>Zuweisung erfolgte am 30.11.2022, Sozialhilfegesuch wurde bereits am 24.11.2022 gestellt (Nothilfe bis Zuweisungsdatum)</t>
  </si>
  <si>
    <t>Renten werden bei der Ausrichtung der Sozialhilfe in Abzug gebracht und dem KSD gemeldet. Da dafür im aktuellen Monat nicht gearbeitet wurde, wird dafür kein Berechnungsblatt erstellt (kein Einkommensfreibetrag)</t>
  </si>
  <si>
    <r>
      <t xml:space="preserve">Abrechnung von Zahnarztrechnungen (Notfälle). Erfordert Abklärung und im Voraus die Bestätigung der Abteilung Gesundheit: </t>
    </r>
    <r>
      <rPr>
        <sz val="11"/>
        <color theme="4" tint="-0.249977111117893"/>
        <rFont val="Arial"/>
        <family val="2"/>
      </rPr>
      <t xml:space="preserve">medasyl.ksd@ag.ch
</t>
    </r>
    <r>
      <rPr>
        <sz val="11"/>
        <color rgb="FF000000"/>
        <rFont val="Arial"/>
        <family val="2"/>
      </rPr>
      <t>Bitte Bestätigung im Anhang mitschicken</t>
    </r>
  </si>
  <si>
    <t>Abrechnung von situationsbedingter Leistung mit im Voraus angefragter und erfolgter Kostengutsprache</t>
  </si>
  <si>
    <t>ÖV-Ticket und Abrechnung von im Voraus bewilligter Kostengutsprache. KoGu ist bei uns abgelegt, wenn sie bewilligt wurde</t>
  </si>
  <si>
    <t>Abrechnung von vom Kanton bestätigter Integrationszulage</t>
  </si>
  <si>
    <t>Vvvvv</t>
  </si>
  <si>
    <t>Beginn Sozialhilfe, erst am 15.12.2022</t>
  </si>
  <si>
    <t>KITA November 2022, KoGu vom 15.09.2022</t>
  </si>
  <si>
    <t>Medikamente (Belege und Bestätigung der Abteilung Gesundheit KSD im Anhang)</t>
  </si>
  <si>
    <t>Klient wird nicht unterstützt
(hat kein Sozialhilfegesuch eingereicht)</t>
  </si>
  <si>
    <t>6 Tage Nothilfe, ausbezahlt vor Zuweisung an Gemeinde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</si>
</sst>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Arial"/>
      <family val="2"/>
    </font>
    <font>
      <sz val="11"/>
      <color rgb="FF000000"/>
      <name val="Calibri"/>
      <family val="2"/>
      <scheme val="minor"/>
    </font>
    <font>
      <sz val="11"/>
      <name val="Calibri"/>
      <family val="2"/>
    </font>
    <font>
      <sz val="11"/>
      <name val="Arial"/>
      <family val="2"/>
    </font>
    <font>
      <sz val="10"/>
      <name val="Arial"/>
      <family val="2"/>
    </font>
    <font>
      <sz val="10"/>
      <color rgb="FF000000"/>
      <name val="Arial"/>
      <family val="2"/>
    </font>
    <font>
      <b/>
      <sz val="10"/>
      <color rgb="FF000000"/>
      <name val="Arial"/>
      <family val="2"/>
    </font>
    <font>
      <sz val="8"/>
      <color rgb="FF000000"/>
      <name val="Arial"/>
      <family val="2"/>
    </font>
    <font>
      <b/>
      <sz val="7.5"/>
      <color rgb="FF000000"/>
      <name val="Arial"/>
      <family val="2"/>
    </font>
    <font>
      <sz val="7"/>
      <color rgb="FF000000"/>
      <name val="Arial"/>
      <family val="2"/>
    </font>
    <font>
      <b/>
      <sz val="11"/>
      <name val="Arial"/>
      <family val="2"/>
    </font>
    <font>
      <sz val="12"/>
      <name val="Arial"/>
      <family val="2"/>
    </font>
    <font>
      <b/>
      <sz val="12"/>
      <name val="Arial"/>
      <family val="2"/>
    </font>
    <font>
      <b/>
      <sz val="12"/>
      <color rgb="FF000000"/>
      <name val="Arial"/>
      <family val="2"/>
    </font>
    <font>
      <b/>
      <sz val="14"/>
      <name val="Arial"/>
      <family val="2"/>
    </font>
    <font>
      <b/>
      <sz val="14"/>
      <color rgb="FF000000"/>
      <name val="Arial"/>
      <family val="2"/>
    </font>
    <font>
      <sz val="12"/>
      <color rgb="FF000000"/>
      <name val="Arial"/>
      <family val="2"/>
    </font>
    <font>
      <sz val="11"/>
      <color rgb="FF000000"/>
      <name val="Arial"/>
      <family val="2"/>
    </font>
    <font>
      <sz val="8"/>
      <name val="Arial"/>
      <family val="2"/>
    </font>
    <font>
      <b/>
      <sz val="9"/>
      <name val="Arial"/>
      <family val="2"/>
    </font>
    <font>
      <b/>
      <sz val="8"/>
      <name val="Arial"/>
      <family val="2"/>
    </font>
    <font>
      <b/>
      <sz val="16"/>
      <name val="Arial"/>
      <family val="2"/>
    </font>
    <font>
      <sz val="13"/>
      <name val="Arial"/>
      <family val="2"/>
    </font>
    <font>
      <sz val="15"/>
      <name val="Arial"/>
      <family val="2"/>
    </font>
    <font>
      <b/>
      <sz val="13"/>
      <color rgb="FF000000"/>
      <name val="Arial"/>
      <family val="2"/>
    </font>
    <font>
      <sz val="13"/>
      <color rgb="FF000000"/>
      <name val="Arial"/>
      <family val="2"/>
    </font>
    <font>
      <sz val="11"/>
      <color theme="4" tint="-0.249977111117893"/>
      <name val="Arial"/>
      <family val="2"/>
    </font>
    <font>
      <sz val="8"/>
      <color theme="0" tint="-0.34998626667073579"/>
      <name val="Arial"/>
      <family val="2"/>
    </font>
    <font>
      <sz val="8"/>
      <color theme="0" tint="-0.499984740745262"/>
      <name val="Arial"/>
      <family val="2"/>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CC"/>
        <bgColor indexed="64"/>
      </patternFill>
    </fill>
    <fill>
      <patternFill patternType="solid">
        <fgColor rgb="FFCCFFCC"/>
        <bgColor indexed="64"/>
      </patternFill>
    </fill>
    <fill>
      <patternFill patternType="solid">
        <fgColor rgb="FFCCECFF"/>
        <bgColor indexed="64"/>
      </patternFill>
    </fill>
    <fill>
      <patternFill patternType="solid">
        <fgColor theme="0"/>
        <bgColor indexed="64"/>
      </patternFill>
    </fill>
    <fill>
      <patternFill patternType="solid">
        <fgColor theme="5" tint="0.79998168889431442"/>
        <bgColor indexed="64"/>
      </patternFill>
    </fill>
    <fill>
      <patternFill patternType="solid">
        <fgColor rgb="FFFBFEE6"/>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rgb="FF000000"/>
      </left>
      <right/>
      <top/>
      <bottom/>
      <diagonal/>
    </border>
    <border>
      <left/>
      <right style="thin">
        <color rgb="FF000000"/>
      </right>
      <top style="thin">
        <color rgb="FF000000"/>
      </top>
      <bottom style="thin">
        <color rgb="FF000000"/>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1" fillId="0" borderId="0"/>
  </cellStyleXfs>
  <cellXfs count="101">
    <xf numFmtId="0" fontId="0" fillId="0" borderId="0" xfId="0"/>
    <xf numFmtId="0" fontId="2" fillId="0" borderId="0" xfId="1" applyFont="1" applyFill="1" applyBorder="1"/>
    <xf numFmtId="0" fontId="3" fillId="0" borderId="0" xfId="1" applyFont="1" applyFill="1" applyBorder="1"/>
    <xf numFmtId="0" fontId="4" fillId="8" borderId="0" xfId="1" applyFont="1" applyFill="1" applyBorder="1"/>
    <xf numFmtId="0" fontId="3" fillId="8" borderId="0" xfId="1" applyFont="1" applyFill="1" applyBorder="1"/>
    <xf numFmtId="0" fontId="3" fillId="8" borderId="0" xfId="1" applyFont="1" applyFill="1" applyBorder="1" applyAlignment="1"/>
    <xf numFmtId="0" fontId="11" fillId="8" borderId="0" xfId="1" applyFont="1" applyFill="1" applyBorder="1"/>
    <xf numFmtId="0" fontId="12" fillId="8" borderId="0" xfId="1" applyFont="1" applyFill="1" applyBorder="1" applyAlignment="1">
      <alignment horizontal="right"/>
    </xf>
    <xf numFmtId="0" fontId="12" fillId="5" borderId="0" xfId="1" applyNumberFormat="1" applyFont="1" applyFill="1" applyBorder="1" applyAlignment="1">
      <alignment horizontal="center"/>
    </xf>
    <xf numFmtId="0" fontId="13" fillId="8" borderId="0" xfId="2" applyNumberFormat="1" applyFont="1" applyFill="1" applyBorder="1" applyAlignment="1">
      <alignment horizontal="right" readingOrder="1"/>
    </xf>
    <xf numFmtId="49" fontId="12" fillId="5" borderId="0" xfId="1" applyNumberFormat="1" applyFont="1" applyFill="1" applyBorder="1" applyAlignment="1">
      <alignment horizontal="center"/>
    </xf>
    <xf numFmtId="0" fontId="14" fillId="8" borderId="0" xfId="1" applyFont="1" applyFill="1" applyBorder="1"/>
    <xf numFmtId="0" fontId="13" fillId="8" borderId="0" xfId="2" applyNumberFormat="1" applyFont="1" applyFill="1" applyBorder="1" applyAlignment="1">
      <alignment vertical="top" readingOrder="1"/>
    </xf>
    <xf numFmtId="0" fontId="18" fillId="2" borderId="14" xfId="1" applyFont="1" applyFill="1" applyBorder="1" applyAlignment="1">
      <alignment vertical="center" wrapText="1"/>
    </xf>
    <xf numFmtId="0" fontId="20" fillId="2" borderId="12" xfId="1" applyFont="1" applyFill="1" applyBorder="1" applyAlignment="1">
      <alignment vertical="center" wrapText="1"/>
    </xf>
    <xf numFmtId="0" fontId="19" fillId="0" borderId="0" xfId="1" applyFont="1" applyFill="1" applyBorder="1"/>
    <xf numFmtId="0" fontId="21" fillId="0" borderId="0" xfId="1" applyFont="1" applyFill="1" applyBorder="1"/>
    <xf numFmtId="0" fontId="13" fillId="8" borderId="0" xfId="2" applyNumberFormat="1" applyFont="1" applyFill="1" applyBorder="1" applyAlignment="1">
      <alignment horizontal="left" vertical="center" wrapText="1" readingOrder="1"/>
    </xf>
    <xf numFmtId="0" fontId="3" fillId="5" borderId="0" xfId="1" applyFont="1" applyFill="1" applyBorder="1"/>
    <xf numFmtId="0" fontId="10" fillId="8" borderId="0" xfId="1" applyFont="1" applyFill="1" applyBorder="1" applyAlignment="1">
      <alignment horizontal="right"/>
    </xf>
    <xf numFmtId="0" fontId="3" fillId="8" borderId="0" xfId="1" applyFont="1" applyFill="1" applyBorder="1" applyAlignment="1">
      <alignment horizontal="right"/>
    </xf>
    <xf numFmtId="0" fontId="6" fillId="3" borderId="8" xfId="2" applyNumberFormat="1" applyFont="1" applyFill="1" applyBorder="1" applyAlignment="1">
      <alignment horizontal="left" vertical="top" wrapText="1" readingOrder="1"/>
    </xf>
    <xf numFmtId="0" fontId="3" fillId="5" borderId="0" xfId="1" applyFont="1" applyFill="1" applyBorder="1" applyAlignment="1"/>
    <xf numFmtId="0" fontId="12" fillId="5" borderId="0" xfId="1" applyFont="1" applyFill="1" applyBorder="1" applyAlignment="1"/>
    <xf numFmtId="0" fontId="3" fillId="0" borderId="0" xfId="1" applyFont="1" applyFill="1" applyBorder="1" applyAlignment="1">
      <alignment wrapText="1"/>
    </xf>
    <xf numFmtId="0" fontId="6" fillId="7" borderId="1" xfId="2" applyNumberFormat="1" applyFont="1" applyFill="1" applyBorder="1" applyAlignment="1">
      <alignment horizontal="left" vertical="top" wrapText="1" readingOrder="1"/>
    </xf>
    <xf numFmtId="0" fontId="6" fillId="6" borderId="1" xfId="2" applyNumberFormat="1" applyFont="1" applyFill="1" applyBorder="1" applyAlignment="1">
      <alignment horizontal="left" vertical="top" wrapText="1" readingOrder="1"/>
    </xf>
    <xf numFmtId="0" fontId="6" fillId="5" borderId="1" xfId="2" applyNumberFormat="1" applyFont="1" applyFill="1" applyBorder="1" applyAlignment="1">
      <alignment horizontal="left" vertical="top" wrapText="1" readingOrder="1"/>
    </xf>
    <xf numFmtId="0" fontId="6" fillId="3" borderId="1" xfId="2" applyNumberFormat="1" applyFont="1" applyFill="1" applyBorder="1" applyAlignment="1">
      <alignment horizontal="left" vertical="top" wrapText="1" readingOrder="1"/>
    </xf>
    <xf numFmtId="0" fontId="6" fillId="3" borderId="9" xfId="2" applyNumberFormat="1" applyFont="1" applyFill="1" applyBorder="1" applyAlignment="1">
      <alignment horizontal="left" vertical="top" wrapText="1" readingOrder="1"/>
    </xf>
    <xf numFmtId="0" fontId="23" fillId="0" borderId="0" xfId="1" applyFont="1" applyFill="1" applyBorder="1"/>
    <xf numFmtId="0" fontId="3" fillId="0" borderId="1" xfId="1" applyFont="1" applyFill="1" applyBorder="1" applyAlignment="1">
      <alignment vertical="center" readingOrder="1"/>
    </xf>
    <xf numFmtId="0" fontId="3" fillId="0" borderId="1" xfId="1" applyFont="1" applyFill="1" applyBorder="1" applyAlignment="1">
      <alignment horizontal="center" vertical="center" readingOrder="1"/>
    </xf>
    <xf numFmtId="14" fontId="17" fillId="0" borderId="7" xfId="2" applyNumberFormat="1" applyFont="1" applyFill="1" applyBorder="1" applyAlignment="1">
      <alignment horizontal="left" vertical="center" wrapText="1" readingOrder="1"/>
    </xf>
    <xf numFmtId="4" fontId="3" fillId="0" borderId="1" xfId="1" applyNumberFormat="1" applyFont="1" applyFill="1" applyBorder="1" applyAlignment="1">
      <alignment horizontal="right" vertical="center" readingOrder="1"/>
    </xf>
    <xf numFmtId="4" fontId="3" fillId="0" borderId="1" xfId="1" applyNumberFormat="1" applyFont="1" applyFill="1" applyBorder="1" applyAlignment="1">
      <alignment horizontal="right" vertical="center" wrapText="1" readingOrder="1"/>
    </xf>
    <xf numFmtId="2" fontId="3" fillId="0" borderId="1" xfId="1" applyNumberFormat="1" applyFont="1" applyFill="1" applyBorder="1" applyAlignment="1">
      <alignment horizontal="right" vertical="center" readingOrder="1"/>
    </xf>
    <xf numFmtId="3" fontId="17" fillId="0" borderId="7" xfId="2" applyNumberFormat="1" applyFont="1" applyFill="1" applyBorder="1" applyAlignment="1">
      <alignment horizontal="left" vertical="center" wrapText="1" readingOrder="1"/>
    </xf>
    <xf numFmtId="3" fontId="24" fillId="0" borderId="6" xfId="2" applyNumberFormat="1" applyFont="1" applyFill="1" applyBorder="1" applyAlignment="1">
      <alignment horizontal="left" vertical="center" wrapText="1" readingOrder="1"/>
    </xf>
    <xf numFmtId="0" fontId="22" fillId="0" borderId="4" xfId="1" applyFont="1" applyFill="1" applyBorder="1" applyAlignment="1">
      <alignment vertical="center" readingOrder="1"/>
    </xf>
    <xf numFmtId="0" fontId="22" fillId="0" borderId="4" xfId="1" applyFont="1" applyFill="1" applyBorder="1" applyAlignment="1">
      <alignment horizontal="center" vertical="center" readingOrder="1"/>
    </xf>
    <xf numFmtId="14" fontId="25" fillId="0" borderId="5" xfId="2" applyNumberFormat="1" applyFont="1" applyFill="1" applyBorder="1" applyAlignment="1">
      <alignment horizontal="left" vertical="center" wrapText="1" readingOrder="1"/>
    </xf>
    <xf numFmtId="4" fontId="22" fillId="0" borderId="4" xfId="1" applyNumberFormat="1" applyFont="1" applyFill="1" applyBorder="1" applyAlignment="1">
      <alignment horizontal="right" vertical="center" readingOrder="1"/>
    </xf>
    <xf numFmtId="4" fontId="22" fillId="0" borderId="4" xfId="1" applyNumberFormat="1" applyFont="1" applyFill="1" applyBorder="1" applyAlignment="1">
      <alignment horizontal="right" vertical="center" wrapText="1" readingOrder="1"/>
    </xf>
    <xf numFmtId="4" fontId="27" fillId="0" borderId="17" xfId="1" applyNumberFormat="1" applyFont="1" applyFill="1" applyBorder="1" applyAlignment="1">
      <alignment horizontal="right" vertical="center" readingOrder="1"/>
    </xf>
    <xf numFmtId="0" fontId="18" fillId="2" borderId="11" xfId="1" applyFont="1" applyFill="1" applyBorder="1" applyAlignment="1">
      <alignment vertical="center" wrapText="1"/>
    </xf>
    <xf numFmtId="0" fontId="18" fillId="10" borderId="13" xfId="1" applyFont="1" applyFill="1" applyBorder="1" applyAlignment="1">
      <alignment vertical="center" wrapText="1"/>
    </xf>
    <xf numFmtId="0" fontId="6" fillId="9" borderId="3" xfId="2" applyNumberFormat="1" applyFont="1" applyFill="1" applyBorder="1" applyAlignment="1">
      <alignment horizontal="left" vertical="top" wrapText="1" readingOrder="1"/>
    </xf>
    <xf numFmtId="0" fontId="6" fillId="9" borderId="10" xfId="2" applyNumberFormat="1" applyFont="1" applyFill="1" applyBorder="1" applyAlignment="1">
      <alignment horizontal="left" vertical="top" wrapText="1" readingOrder="1"/>
    </xf>
    <xf numFmtId="0" fontId="6" fillId="9" borderId="2" xfId="2" applyNumberFormat="1" applyFont="1" applyFill="1" applyBorder="1" applyAlignment="1">
      <alignment horizontal="left" vertical="top" wrapText="1" readingOrder="1"/>
    </xf>
    <xf numFmtId="0" fontId="13" fillId="8" borderId="0" xfId="2" applyNumberFormat="1" applyFont="1" applyFill="1" applyBorder="1" applyAlignment="1">
      <alignment horizontal="left" vertical="center" wrapText="1" readingOrder="1"/>
    </xf>
    <xf numFmtId="0" fontId="19" fillId="2" borderId="16" xfId="1" applyFont="1" applyFill="1" applyBorder="1" applyAlignment="1">
      <alignment horizontal="left"/>
    </xf>
    <xf numFmtId="0" fontId="19" fillId="2" borderId="15" xfId="1" applyFont="1" applyFill="1" applyBorder="1" applyAlignment="1">
      <alignment horizontal="left"/>
    </xf>
    <xf numFmtId="0" fontId="3" fillId="8" borderId="0" xfId="1" applyFont="1" applyFill="1" applyBorder="1" applyProtection="1"/>
    <xf numFmtId="0" fontId="3" fillId="0" borderId="0" xfId="1" applyFont="1" applyFill="1" applyBorder="1" applyProtection="1"/>
    <xf numFmtId="0" fontId="2" fillId="0" borderId="0" xfId="1" applyFont="1" applyFill="1" applyBorder="1" applyProtection="1"/>
    <xf numFmtId="0" fontId="13" fillId="8" borderId="0" xfId="2" applyNumberFormat="1" applyFont="1" applyFill="1" applyBorder="1" applyAlignment="1" applyProtection="1">
      <alignment horizontal="left" vertical="center" wrapText="1" readingOrder="1"/>
    </xf>
    <xf numFmtId="0" fontId="14" fillId="8" borderId="0" xfId="1" applyFont="1" applyFill="1" applyBorder="1" applyProtection="1"/>
    <xf numFmtId="0" fontId="13" fillId="8" borderId="0" xfId="2" applyNumberFormat="1" applyFont="1" applyFill="1" applyBorder="1" applyAlignment="1" applyProtection="1">
      <alignment horizontal="left" vertical="center" wrapText="1" readingOrder="1"/>
    </xf>
    <xf numFmtId="0" fontId="13" fillId="8" borderId="0" xfId="2" applyNumberFormat="1" applyFont="1" applyFill="1" applyBorder="1" applyAlignment="1" applyProtection="1">
      <alignment vertical="top" readingOrder="1"/>
    </xf>
    <xf numFmtId="0" fontId="11" fillId="8" borderId="0" xfId="1" applyFont="1" applyFill="1" applyBorder="1" applyProtection="1"/>
    <xf numFmtId="0" fontId="13" fillId="8" borderId="0" xfId="2" applyNumberFormat="1" applyFont="1" applyFill="1" applyBorder="1" applyAlignment="1" applyProtection="1">
      <alignment horizontal="right" readingOrder="1"/>
    </xf>
    <xf numFmtId="49" fontId="12" fillId="5" borderId="0" xfId="1" applyNumberFormat="1" applyFont="1" applyFill="1" applyBorder="1" applyAlignment="1" applyProtection="1">
      <alignment horizontal="center"/>
    </xf>
    <xf numFmtId="0" fontId="12" fillId="8" borderId="0" xfId="1" applyFont="1" applyFill="1" applyBorder="1" applyAlignment="1" applyProtection="1">
      <alignment horizontal="right"/>
    </xf>
    <xf numFmtId="0" fontId="12" fillId="5" borderId="0" xfId="1" applyFont="1" applyFill="1" applyBorder="1" applyAlignment="1" applyProtection="1">
      <alignment horizontal="left"/>
    </xf>
    <xf numFmtId="0" fontId="3" fillId="8" borderId="0" xfId="1" applyFont="1" applyFill="1" applyBorder="1" applyAlignment="1" applyProtection="1"/>
    <xf numFmtId="0" fontId="10" fillId="8" borderId="0" xfId="1" applyFont="1" applyFill="1" applyBorder="1" applyAlignment="1" applyProtection="1">
      <alignment horizontal="right"/>
    </xf>
    <xf numFmtId="0" fontId="3" fillId="5" borderId="0" xfId="1" applyFont="1" applyFill="1" applyBorder="1" applyAlignment="1" applyProtection="1"/>
    <xf numFmtId="0" fontId="12" fillId="5" borderId="0" xfId="1" applyNumberFormat="1" applyFont="1" applyFill="1" applyBorder="1" applyAlignment="1" applyProtection="1">
      <alignment horizontal="center"/>
    </xf>
    <xf numFmtId="0" fontId="3" fillId="5" borderId="0" xfId="1" applyFont="1" applyFill="1" applyBorder="1" applyProtection="1"/>
    <xf numFmtId="0" fontId="3" fillId="8" borderId="0" xfId="1" applyFont="1" applyFill="1" applyBorder="1" applyAlignment="1" applyProtection="1">
      <alignment horizontal="right"/>
    </xf>
    <xf numFmtId="0" fontId="4" fillId="8" borderId="0" xfId="1" applyFont="1" applyFill="1" applyBorder="1" applyProtection="1"/>
    <xf numFmtId="0" fontId="6" fillId="7" borderId="1" xfId="2" applyNumberFormat="1" applyFont="1" applyFill="1" applyBorder="1" applyAlignment="1" applyProtection="1">
      <alignment horizontal="left" vertical="top" wrapText="1" readingOrder="1"/>
    </xf>
    <xf numFmtId="0" fontId="6" fillId="6" borderId="1" xfId="2" applyNumberFormat="1" applyFont="1" applyFill="1" applyBorder="1" applyAlignment="1" applyProtection="1">
      <alignment horizontal="left" vertical="top" wrapText="1" readingOrder="1"/>
    </xf>
    <xf numFmtId="0" fontId="6" fillId="5" borderId="1" xfId="2" applyNumberFormat="1" applyFont="1" applyFill="1" applyBorder="1" applyAlignment="1" applyProtection="1">
      <alignment horizontal="left" vertical="top" wrapText="1" readingOrder="1"/>
    </xf>
    <xf numFmtId="0" fontId="6" fillId="9" borderId="3" xfId="2" applyNumberFormat="1" applyFont="1" applyFill="1" applyBorder="1" applyAlignment="1" applyProtection="1">
      <alignment horizontal="left" vertical="top" wrapText="1" readingOrder="1"/>
    </xf>
    <xf numFmtId="0" fontId="6" fillId="9" borderId="10" xfId="2" applyNumberFormat="1" applyFont="1" applyFill="1" applyBorder="1" applyAlignment="1" applyProtection="1">
      <alignment horizontal="left" vertical="top" wrapText="1" readingOrder="1"/>
    </xf>
    <xf numFmtId="0" fontId="6" fillId="9" borderId="2" xfId="2" applyNumberFormat="1" applyFont="1" applyFill="1" applyBorder="1" applyAlignment="1" applyProtection="1">
      <alignment horizontal="left" vertical="top" wrapText="1" readingOrder="1"/>
    </xf>
    <xf numFmtId="0" fontId="6" fillId="3" borderId="1" xfId="2" applyNumberFormat="1" applyFont="1" applyFill="1" applyBorder="1" applyAlignment="1" applyProtection="1">
      <alignment horizontal="left" vertical="top" wrapText="1" readingOrder="1"/>
    </xf>
    <xf numFmtId="0" fontId="6" fillId="3" borderId="8" xfId="2" applyNumberFormat="1" applyFont="1" applyFill="1" applyBorder="1" applyAlignment="1" applyProtection="1">
      <alignment horizontal="left" vertical="top" wrapText="1" readingOrder="1"/>
    </xf>
    <xf numFmtId="0" fontId="6" fillId="3" borderId="9" xfId="2" applyNumberFormat="1" applyFont="1" applyFill="1" applyBorder="1" applyAlignment="1" applyProtection="1">
      <alignment horizontal="left" vertical="top" wrapText="1" readingOrder="1"/>
    </xf>
    <xf numFmtId="0" fontId="6" fillId="3" borderId="18" xfId="2" applyNumberFormat="1" applyFont="1" applyFill="1" applyBorder="1" applyAlignment="1" applyProtection="1">
      <alignment horizontal="left" vertical="top" wrapText="1" readingOrder="1"/>
    </xf>
    <xf numFmtId="0" fontId="6" fillId="3" borderId="21" xfId="2" applyNumberFormat="1" applyFont="1" applyFill="1" applyBorder="1" applyAlignment="1" applyProtection="1">
      <alignment horizontal="left" vertical="top" wrapText="1" readingOrder="1"/>
    </xf>
    <xf numFmtId="0" fontId="10" fillId="4" borderId="2" xfId="1" applyFont="1" applyFill="1" applyBorder="1" applyAlignment="1" applyProtection="1">
      <alignment vertical="center" wrapText="1"/>
    </xf>
    <xf numFmtId="3" fontId="17" fillId="0" borderId="7" xfId="2" applyNumberFormat="1" applyFont="1" applyFill="1" applyBorder="1" applyAlignment="1" applyProtection="1">
      <alignment horizontal="left" vertical="center" wrapText="1" readingOrder="1"/>
    </xf>
    <xf numFmtId="0" fontId="3" fillId="0" borderId="1" xfId="1" applyFont="1" applyFill="1" applyBorder="1" applyAlignment="1" applyProtection="1">
      <alignment vertical="center" readingOrder="1"/>
    </xf>
    <xf numFmtId="0" fontId="3" fillId="0" borderId="1" xfId="1" applyFont="1" applyFill="1" applyBorder="1" applyAlignment="1" applyProtection="1">
      <alignment horizontal="center" vertical="center" readingOrder="1"/>
    </xf>
    <xf numFmtId="14" fontId="17" fillId="0" borderId="7" xfId="2" applyNumberFormat="1" applyFont="1" applyFill="1" applyBorder="1" applyAlignment="1" applyProtection="1">
      <alignment horizontal="left" vertical="center" wrapText="1" readingOrder="1"/>
    </xf>
    <xf numFmtId="4" fontId="3" fillId="0" borderId="1" xfId="1" applyNumberFormat="1" applyFont="1" applyFill="1" applyBorder="1" applyAlignment="1" applyProtection="1">
      <alignment horizontal="right" vertical="center" readingOrder="1"/>
    </xf>
    <xf numFmtId="4" fontId="3" fillId="0" borderId="1" xfId="1" applyNumberFormat="1" applyFont="1" applyFill="1" applyBorder="1" applyAlignment="1" applyProtection="1">
      <alignment horizontal="right" vertical="center" wrapText="1" readingOrder="1"/>
    </xf>
    <xf numFmtId="4" fontId="3" fillId="0" borderId="3" xfId="1" applyNumberFormat="1" applyFont="1" applyFill="1" applyBorder="1" applyAlignment="1" applyProtection="1">
      <alignment horizontal="right" vertical="center" wrapText="1" readingOrder="1"/>
    </xf>
    <xf numFmtId="2" fontId="3" fillId="0" borderId="1" xfId="1" applyNumberFormat="1" applyFont="1" applyFill="1" applyBorder="1" applyAlignment="1" applyProtection="1">
      <alignment horizontal="right" vertical="center" readingOrder="1"/>
    </xf>
    <xf numFmtId="14" fontId="17" fillId="0" borderId="19" xfId="2" applyNumberFormat="1" applyFont="1" applyFill="1" applyBorder="1" applyAlignment="1" applyProtection="1">
      <alignment horizontal="left" vertical="center" wrapText="1" readingOrder="1"/>
    </xf>
    <xf numFmtId="0" fontId="23" fillId="0" borderId="0" xfId="1" applyFont="1" applyFill="1" applyBorder="1" applyProtection="1"/>
    <xf numFmtId="3" fontId="24" fillId="0" borderId="6" xfId="2" applyNumberFormat="1" applyFont="1" applyFill="1" applyBorder="1" applyAlignment="1" applyProtection="1">
      <alignment horizontal="left" vertical="center" wrapText="1" readingOrder="1"/>
    </xf>
    <xf numFmtId="0" fontId="22" fillId="0" borderId="4" xfId="1" applyFont="1" applyFill="1" applyBorder="1" applyAlignment="1" applyProtection="1">
      <alignment vertical="center" readingOrder="1"/>
    </xf>
    <xf numFmtId="0" fontId="22" fillId="0" borderId="4" xfId="1" applyFont="1" applyFill="1" applyBorder="1" applyAlignment="1" applyProtection="1">
      <alignment horizontal="center" vertical="center" readingOrder="1"/>
    </xf>
    <xf numFmtId="14" fontId="25" fillId="0" borderId="5" xfId="2" applyNumberFormat="1" applyFont="1" applyFill="1" applyBorder="1" applyAlignment="1" applyProtection="1">
      <alignment horizontal="left" vertical="center" wrapText="1" readingOrder="1"/>
    </xf>
    <xf numFmtId="4" fontId="22" fillId="0" borderId="4" xfId="1" applyNumberFormat="1" applyFont="1" applyFill="1" applyBorder="1" applyAlignment="1" applyProtection="1">
      <alignment horizontal="right" vertical="center" readingOrder="1"/>
    </xf>
    <xf numFmtId="4" fontId="22" fillId="0" borderId="4" xfId="1" applyNumberFormat="1" applyFont="1" applyFill="1" applyBorder="1" applyAlignment="1" applyProtection="1">
      <alignment horizontal="right" vertical="center" wrapText="1" readingOrder="1"/>
    </xf>
    <xf numFmtId="4" fontId="28" fillId="0" borderId="20" xfId="1" applyNumberFormat="1" applyFont="1" applyFill="1" applyBorder="1" applyAlignment="1" applyProtection="1">
      <alignment horizontal="right" vertical="center" readingOrder="1"/>
    </xf>
  </cellXfs>
  <cellStyles count="3">
    <cellStyle name="Normal" xfId="2"/>
    <cellStyle name="Standard" xfId="0" builtinId="0"/>
    <cellStyle name="Standard 2" xfId="1"/>
  </cellStyles>
  <dxfs count="2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BFEE6"/>
      <color rgb="FFF2F1EA"/>
      <color rgb="FFEAEAEA"/>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0</xdr:colOff>
      <xdr:row>1</xdr:row>
      <xdr:rowOff>0</xdr:rowOff>
    </xdr:from>
    <xdr:ext cx="304800" cy="304800"/>
    <xdr:sp macro="" textlink="">
      <xdr:nvSpPr>
        <xdr:cNvPr id="2" name="AutoShape 1" descr="data:image/png;base64,iVBORw0KGgoAAAANSUhEUgAAAHgAAABBCAYAAAAaEWC3AAAAAXNSR0IArs4c6QAAEttJREFUeF7t3QOQLMkWBuC8a9u2bdu2bcTaNmJt27Zt27Zt48WX8bIjp6a7q7p35r6Yt50RG3v3dlZW1vH5z8ncfn///fffoTP+bynQr8Pg/1vexg/rMLgF/s4222zh7LPPDpNPPnkLT7U/9bTTTgszzzxzmH766dtepC6Dv/vuu/D000+HW265pcvC2223XRhuuOHCIIMMUumFP/30U/j222/DcccdV5u/1VZbhSGGGCKuU3X8/PPP4euvvw633npreO2118KUU04ZFlhggTD00EPHf6qMP//8M/z1119h4IEHrjK925z3338/YPBhhx0W1lxzzbbWaOWh33//PSy22GJhookmCqeeemorj3aZ243BF110Udhnn33CG2+80W1RjJllllnCscceG6aZZpqmLyXp5j3//PORsPkYe+yxw5JLLhkOP/zwMNRQQzVd56CDDgpXXXVVeOqpp7rNm2SSScL+++8fVl111VICbL311mHZZZcNCy64YOncehO8f9ZZZw2LLrpouPbaa8OAAw7Y1jpVH/rqq6/C+OOPH8Ybb7zwyCOPhMEHH7zqo40ZfMQRR4SddtqpdKF+/fqFE088Mcw///wBs4Yccsj4DEY+99xz4dxzzw3HHHNM6TpM3e677x6WWGKJMMIII9Tm//HHH1EwDjnkkHD55ZeXrrPRRhuFzTbbLMw444xd5v7yyy/hmWeeCeecc07UgptuuiksvvjipevVm7DaaquFSy+9NBL82WefDcMMM0xb61R96Pzzzw/rrLNOGHHEEcOjjz4aJpxwwqqP1mcwQiBQUdsarTrAAANEU4u5Aw00UJwmIP/mm28C01x10ATMzc1+O+uQ8CQke+21VyTKzTffHE37r7/+GrfzTxhsf8ym8dlnn4WRRx656ie2NY8Aff/99/HZbbbZppLC1HtRzUQ//vjj0cdUZXBbu/4fP9Qug08//fSwySab1HY/11xzhfvvv7/Xvuadd96J5jkNivfEE0+09b4OgyuQbfXVVw+XXHJJN/M/6KCDVni69SlnnXVW2HDDDbs8+PLLL4fJJpus5cU6DA4hvPXWW2GCCSaoS7wffvghzDTTTOHVV1/t8vtll10WVl555ZYJXuWBFVZYIVx99dVdpu6www5BjNTq+NczeM899wwHH3xwEDg2GvXclvnNniEwXMLEE0/cZdltt902nHDCCTFeqTemnXbamKIWh3RJBvDRRx+Fjz/+OIw77rjh3XffDTIJ1oXPPvPMMwPhyMe/nsEidpG/vFrO3hND/oroww47bLflfvvtt/Dpp5/GgPbzzz/vidfF9zzwwAPRhKeANy38r2dwIoQgZu+99w533HFHLVpulfrAGxE8QKiZdlv34YcfDoceemi47rrrWn1NbT7QZt111w377rtvGHPMMeuuU5fBggcpx1prrdXloQsuuCCmQZClKkPqQrrWXnvt2nTR+gsvvBDXoT1VBvMjHRO9ykMNe4G4/fjjj1WWiM/fc8890Z82GszmFltsEQQ5NK3qwEwA0IMPPtgyALLffvtFRsvZWxm+B7I3xxxzNBWmbgxebrnlwo477hhRG7luPvgi+TKfdeWVVzbcj5wRAgUIgXjl8CAiyk0FEdClZjkzGDLhsdKG3O/Zi8jy4osvju9qNkYaaaQAoVt44YVLaWh/kCroWFUmA2Q23XTTMPzww5euX5zgfXfeeWeEP+XXVQaAiAsoQxOtVWMwv2CjRx99dDRR9913X7j++utr70NgoPe8884bA4Qbb7wx7LHHHuH111+vaTRtnWKKKcLJJ58cBAs0Xb4Iavvyyy/jWlNNNVVYaqmlwuijjx6DCdJLEnP/x3p41y677BKZ4jc+BrpFOJgjPmz22WePQnjvvfdGMAC8mms0AbHfAw88MEw99dQxxy/6qEYERYNRRx01vq/ZIIAbb7xxFb40nQMdY+l8Y7Ox3nrrxWCqqHyNnumGRXvRMsssEz788MMAoM8HTQT0M3WYCWlB/ITwDDbYYNG0M/EiPCZVxJevQwvBb3wVDfYbyc1NFITMHMx45ZVXoiUggHnkyUqMMcYYEbEaZZRRoiVg9h966KEghdltt93CaKONFv/xThoitxRMVRneW6VqJEdmHXpiMLtlKOAiiywSFaLq6MJgZpepSdrWaBH4M//MnPM9adAQ5ua2224Lp5xySpBDNpSs/xJdxLnQQgtFbUmDaUzrnHTSSU1NJebCiVdaaaUw99xzd3mdKJUwnnHGGXFPrSBZSy+9dLjhhhtK6UgIXnrppdJ5ZRMISZUqFXfTSvTdxUQzfUWtLdtYscpRNQDL16WpRT8NP2612cReFB1YFi7kiy++6BIRV2UwAgrmcm1iEhGXlSj6Zi7Je9sdvnO66aaL6Vo+aLRANGHp6TcxEAtVZXTSpDpUEgCyCDnAIT7ZcsstYxq16667xrp0GgAIf9/u4MZYwg8++KC2hLKk2jPXJBUyJw3gSf7+Zu/tMLgOdWQRRx55ZPwF4QWe0pE0aJUSpbKowU3IaxvBnaxas3quxgolU5qsPi5gFBjmLgssymUQOvGHlKxZypee7TC4DoNF3+IH9Vh1ZMFjcWCymrf6OfPN1xdjgPSMdViARmAE8+49Ypu77roruoditM9Mn3feebWqFuGybtnoMLhAodtvvz2sssoqAUa9/fbblyJSIlqmFFOkL8UhHphnnnliKgVEKQ65/AwzzBCZJbMYa6yxmvKMpZDlSCMFjmWjw+AChQQwUpEq5i89KvBaccUVY+RfHNItqaVaO+0slhiBKubsvPPOpcKU1pbry2KKFad6zO4wuEwFKv7OZNcDUfhSmsn8gmnzdNDSfGpV0CLfimynSl9YXQYDEAQV0Ci5GbOgZgq8IHFV8zClrDnnnLNL8GGdF198MaYEVfFXKQTCTDrppLVWGcgWTBsgU2UAPJhfSFr/GtIpQVMCgrxfzt8/RzcGr7HGGrHNVaBRlEhRHhBEYKGRrdEQ5fkdJOkD88qKNQQMEDM+qV63ZFqXoBEo8KdAp4hFQ9F0byqGNxvyVxh6oyCntwiOocx9Gssvv3zsEO2fo8Zgfb9XXHFFDNFTxJb6juRgsGO4sJyMefCbQOTNN98Mn3zySdwzDYMArb/++hHmAxRgNAuQhlSCv2IdmDWFAihOntfRVoEErFthWzcFRpuTtF7gApclTOBKc5X8ckwbQwms/SiY0yQwaP8aKTrO34dejdKp3thXNyxaYYDmNYIrEUowgXh8AIIr2xnyQYMAMMOY0KiIjrHqpik/zCspyoM0FkMUJODH9cqCNBNiJQplbUSsiiT2p3OCWSYABA2jwbDtts0WiW9vjRoU0cVv3FOxWY4S6c/md83JrVv6b39Xxb9WEYguDFYZYX4TwxotgJG0mYTyaemUAjNIQpXwJO/NarU+kBaroCgm8LNpyEGZMr3BLEURqsv35d0qRqA7Jc58EBrokBSFK6gKVVYhHDRLFaveUCjhighbEY+nvawbwfZdBNNc/6AXgWSZeqrfq8ZgmiI1aLVtlq9OPc1lRYpmhEOUNGhHmZAV17KHdIyF9spJMTjHk3uSwdAprbQ0smqwWCY4cumjjjoqWtB2j9gU39FJk8qo3uR3ysDSOG+V4pB2l2PNgCbFNKrd9dJzHQb/UwqGEN0A11bsna6ytIqRAFFw2xsBYIfBVbhQcY5zVvDpKiVTMQhYktuAdPXW6DC4BynLZMt9YdhlTQACKd2Q0sDeHB0G9zB1RcbamZpF/l7Jb+fnpnt4G7XlOgzuYcoq+1Xp7tCB6Qxwb4+6DCaBwAUVkHQkU2cBAOHuu++uvCcfoW9LR6MURuqjPCY/rNqR4GWAD3sBsqQhsFGDrZpOAU7sPy/cV/6QihMhc/xp8dvkvPX8cv/AprsxGIyoYS4/kJ1/H2RGz7CiQaMhh5PQP/bYYw0PSuuoBKw0M2XWcRyDUOV5cnovDQByEJpmvWRQIc19Upqq109U5GmXaYof0Ktc6OS2YFagjQbCPC8XOesWKTsF0c5e6qZJrlw4/vjjSxu4YdPm6VbMK0s2qqtBywuYst7ZnPRi0g5dEnmqk+YNdtAdUKikH7TYrN0Fk6FmSnL1hI6ggkU32GCDXmWu74Kpq9Omb/HnAw44IDYDCMDsE0KVmExon3zyyV4NtGoaTJNaPe8K+1WsdrWBRnRmVAWo1XXefvvtLifY9Scpq7WCxxI061x44YU1gVe9ASC0c+KgHa3RfEdYvY+2en+RFqpokDYQLAvV226jW7GhnQ/rPBNiOy2NxFxMbnasBBTLcjnv+0+uZ6hC9w6Dq1CpwhwollhBy0+9eKHeElpuuEXBYm+NDoN7i7IV13X2qTddSIfBFRnRV6d1GNxXOVdx3x0GVyRUX53WYXBf5VzFfdcYLJ/V5eiIRWp90UKij0kg4GhpfoRDv68DV7rrc3TImRmHuoEU+Q0z7733XowwnQLYfPPN67a7Wl9Uqd3WfHP1doEoU3tQ2kNqCLTX/P2udnCeyBrNBqhTy62OzUYXmmpEVMgHP+a1WkCP/RWHVpz8ikPghq4S7cZpAD3qFfXN0WZbvJXHAXs91TntrWtfMIey0Q2qRFRtqIAPJ+zUK5W1FKVTgzZoELABX8X4/Ooel4poKgN6CP9Tou+CUxeHQp7AhkAJA0CRrkTEKIe3fZQCuj1Yx3sJkj6wdAOuvXk31Mylpmno7xKVlrWnaovRsAeNK146ltbyHeZIgbwvDe9zEkHTH4jU/uTBBAG9oHDQrNRerC8L43278qCb8/KD6HB+kCuESwdpjtxpOy7eLWI961RpkarLYMm3szKYhYAYnA/a6UYaSBPs1bzUQw13heAYOhkdkjLPfLBd8cwveBPMiPkGImi/pQ3WSikEUMA+CArCsTTAAtpHy0m5UYXBBFSzoCIIbap3Yh6UCuZ0CWgCLxINXC2hUABmJOQQKTkty4Ru8GWtvAob4Ep7hs27nsFBAt/IYqabdjXxY7j/Trf0pHehj07XvKEQgkhgqpyfrstgWqdobZMQmRwyZEbSZSYYqJtRJ2ViBGY7Wgm2QzjFCR/HMiBMPQZjvttmDCZWO61e6rx65DmHwpyI8MEEQvcEKJIkw6ERugqDCaD7IDXmuXC7XqGCACkQ0Ej7gE7B1w0uyEWnxa5KvdzmUgCCZz565PSzdxbPd7AABsHAcDi+ZwlAcjs9zmCaQyM0uivr5US2GT6FKWK2MJHm6C4keQat47cxF6MxxrlWz2FGmQb7eB2eCFH0VZruYbcEj2ml0Uy3w9IYQoDKGOzUvxZdHRXiCBrqno38PC5zq52GthEi5pOgM60IzkQr1mOGAXpEM4x3zTK34vSfG+0cGjcIUd59yadiPD+PLtYTN2CyKptvNXqcwUwtyeVjMJmU5kGMMp9KEunXZkvTEZ3ZYGJILAbTQJJIis1RYmQWyzS4GYO5C4UNzEfMdCUgIgL3+XPVmmY+WGDoMnLMQUxr8OUqW6l9xkUu8803X1xT+ZQA+zvvJdAYnNwDU84n+i7CIFBltZjnnMEsnT2nAdb0DqVZwklQ9ZuPM844sYImFukVBqt0+ADHUphVUuvoh+FjEI80pr5dEZ1o2xkhUpczOGmBzWOwbocyBouimV8n8fIjHp6jaYnQhAaz/T3NoAUE0kkKVz41CrJ8S36uivD6Lv3NKXYQUIr40/8yQBbBNdEsZUf0sT7BUPtVwTKfQBBuEbFoGcPFMwarc80110SNVVbks1XMMJnFcv+0YE2Ejsb+bW89rsEpirYpAYLN8Be0z4mFFHylIyDJxAi23KuVTDRpT7fS+ZB0drbMRDPl3IQol5YB7gkUArlNh7lkYYo+HbH5aALX6JBXIjxTLpJPgw+kOdwKE+79vtM5qzS4G3NYANc7cDvJBxMqczFF1M3UEjgME/XTzFTUp7noIbCiABoauBqxgP2xIpTBiQ+BJT8tRST0KYsRrwjkuJKy0TBN8qB0hRnzUnknvyV69CH5yUMbZGZIMyIlE50YzJdjjFGmweYwbVwB5mKqqJfmylntQxqR0qS0HiHgNry7EYNpvSCOxuQnDQklU+wdzKt3M/d5EcDamIyxOiZzBtszJeCy+F7CiOn+zLqob6OhP9Niz5vDahAYnS85PVkZ61sTbQm0v8Nk1oKr4mZaOgCOafwHX5HffYWhCI6BiON2uVyyU+Dl/I/zOqSMqWLG0mE0c/hJvipdXJIkT65JYkXkaaR7spjgdNMcAfGRiehcByJgThqY4uNpRb1rhmiC4Ma35LmmdwiM+FpAjXhC9JwfHwEsEHZ7sIYYo/j/k0AnNGCtpDUESbyCqamLQ0zi/XAE6+iuzPN434JGrIpA1mVy0sK8kYF1o91JgZppcQeqLLNxffz3DoP7OAPLtt9hcBmF+vjvHQb3cQaWbb/D4DIK9fHfOwzu4wws236HwWUU6uO//weMM9byjBL1uAAAAABJRU5ErkJggg=="/>
        <xdr:cNvSpPr>
          <a:spLocks noChangeAspect="1" noChangeArrowheads="1"/>
        </xdr:cNvSpPr>
      </xdr:nvSpPr>
      <xdr:spPr bwMode="auto">
        <a:xfrm>
          <a:off x="685800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xdr:row>
      <xdr:rowOff>0</xdr:rowOff>
    </xdr:from>
    <xdr:ext cx="304800" cy="304800"/>
    <xdr:sp macro="" textlink="">
      <xdr:nvSpPr>
        <xdr:cNvPr id="3" name="AutoShape 3" descr="data:image/png;base64,iVBORw0KGgoAAAANSUhEUgAAAHgAAABBCAYAAAAaEWC3AAAAAXNSR0IArs4c6QAAEttJREFUeF7t3QOQLMkWBuC8a9u2bdu2bcTaNmJt27Zt27Zt48WX8bIjp6a7q7p35r6Yt50RG3v3dlZW1vH5z8ncfn///fffoTP+bynQr8Pg/1vexg/rMLgF/s4222zh7LPPDpNPPnkLT7U/9bTTTgszzzxzmH766dtepC6Dv/vuu/D000+HW265pcvC2223XRhuuOHCIIMMUumFP/30U/j222/DcccdV5u/1VZbhSGGGCKuU3X8/PPP4euvvw633npreO2118KUU04ZFlhggTD00EPHf6qMP//8M/z1119h4IEHrjK925z3338/YPBhhx0W1lxzzbbWaOWh33//PSy22GJhookmCqeeemorj3aZ243BF110Udhnn33CG2+80W1RjJllllnCscceG6aZZpqmLyXp5j3//PORsPkYe+yxw5JLLhkOP/zwMNRQQzVd56CDDgpXXXVVeOqpp7rNm2SSScL+++8fVl111VICbL311mHZZZcNCy64YOncehO8f9ZZZw2LLrpouPbaa8OAAw7Y1jpVH/rqq6/C+OOPH8Ybb7zwyCOPhMEHH7zqo40ZfMQRR4SddtqpdKF+/fqFE088Mcw///wBs4Yccsj4DEY+99xz4dxzzw3HHHNM6TpM3e677x6WWGKJMMIII9Tm//HHH1EwDjnkkHD55ZeXrrPRRhuFzTbbLMw444xd5v7yyy/hmWeeCeecc07UgptuuiksvvjipevVm7DaaquFSy+9NBL82WefDcMMM0xb61R96Pzzzw/rrLNOGHHEEcOjjz4aJpxwwqqP1mcwQiBQUdsarTrAAANEU4u5Aw00UJwmIP/mm28C01x10ATMzc1+O+uQ8CQke+21VyTKzTffHE37r7/+GrfzTxhsf8ym8dlnn4WRRx656ie2NY8Aff/99/HZbbbZppLC1HtRzUQ//vjj0cdUZXBbu/4fP9Qug08//fSwySab1HY/11xzhfvvv7/Xvuadd96J5jkNivfEE0+09b4OgyuQbfXVVw+XXHJJN/M/6KCDVni69SlnnXVW2HDDDbs8+PLLL4fJJpus5cU6DA4hvPXWW2GCCSaoS7wffvghzDTTTOHVV1/t8vtll10WVl555ZYJXuWBFVZYIVx99dVdpu6www5BjNTq+NczeM899wwHH3xwEDg2GvXclvnNniEwXMLEE0/cZdltt902nHDCCTFeqTemnXbamKIWh3RJBvDRRx+Fjz/+OIw77rjh3XffDTIJ1oXPPvPMMwPhyMe/nsEidpG/vFrO3hND/oroww47bLflfvvtt/Dpp5/GgPbzzz/vidfF9zzwwAPRhKeANy38r2dwIoQgZu+99w533HFHLVpulfrAGxE8QKiZdlv34YcfDoceemi47rrrWn1NbT7QZt111w377rtvGHPMMeuuU5fBggcpx1prrdXloQsuuCCmQZClKkPqQrrWXnvt2nTR+gsvvBDXoT1VBvMjHRO9ykMNe4G4/fjjj1WWiM/fc8890Z82GszmFltsEQQ5NK3qwEwA0IMPPtgyALLffvtFRsvZWxm+B7I3xxxzNBWmbgxebrnlwo477hhRG7luPvgi+TKfdeWVVzbcj5wRAgUIgXjl8CAiyk0FEdClZjkzGDLhsdKG3O/Zi8jy4osvju9qNkYaaaQAoVt44YVLaWh/kCroWFUmA2Q23XTTMPzww5euX5zgfXfeeWeEP+XXVQaAiAsoQxOtVWMwv2CjRx99dDRR9913X7j++utr70NgoPe8884bA4Qbb7wx7LHHHuH111+vaTRtnWKKKcLJJ58cBAs0Xb4Iavvyyy/jWlNNNVVYaqmlwuijjx6DCdJLEnP/x3p41y677BKZ4jc+BrpFOJgjPmz22WePQnjvvfdGMAC8mms0AbHfAw88MEw99dQxxy/6qEYERYNRRx01vq/ZIIAbb7xxFb40nQMdY+l8Y7Ox3nrrxWCqqHyNnumGRXvRMsssEz788MMAoM8HTQT0M3WYCWlB/ITwDDbYYNG0M/EiPCZVxJevQwvBb3wVDfYbyc1NFITMHMx45ZVXoiUggHnkyUqMMcYYEbEaZZRRoiVg9h966KEghdltt93CaKONFv/xThoitxRMVRneW6VqJEdmHXpiMLtlKOAiiywSFaLq6MJgZpepSdrWaBH4M//MnPM9adAQ5ua2224Lp5xySpBDNpSs/xJdxLnQQgtFbUmDaUzrnHTSSU1NJebCiVdaaaUw99xzd3mdKJUwnnHGGXFPrSBZSy+9dLjhhhtK6UgIXnrppdJ5ZRMISZUqFXfTSvTdxUQzfUWtLdtYscpRNQDL16WpRT8NP2612cReFB1YFi7kiy++6BIRV2UwAgrmcm1iEhGXlSj6Zi7Je9sdvnO66aaL6Vo+aLRANGHp6TcxEAtVZXTSpDpUEgCyCDnAIT7ZcsstYxq16667xrp0GgAIf9/u4MZYwg8++KC2hLKk2jPXJBUyJw3gSf7+Zu/tMLgOdWQRRx55ZPwF4QWe0pE0aJUSpbKowU3IaxvBnaxas3quxgolU5qsPi5gFBjmLgssymUQOvGHlKxZypee7TC4DoNF3+IH9Vh1ZMFjcWCymrf6OfPN1xdjgPSMdViARmAE8+49Ypu77roruoditM9Mn3feebWqFuGybtnoMLhAodtvvz2sssoqAUa9/fbblyJSIlqmFFOkL8UhHphnnnliKgVEKQ65/AwzzBCZJbMYa6yxmvKMpZDlSCMFjmWjw+AChQQwUpEq5i89KvBaccUVY+RfHNItqaVaO+0slhiBKubsvPPOpcKU1pbry2KKFad6zO4wuEwFKv7OZNcDUfhSmsn8gmnzdNDSfGpV0CLfimynSl9YXQYDEAQV0Ci5GbOgZgq8IHFV8zClrDnnnLNL8GGdF198MaYEVfFXKQTCTDrppLVWGcgWTBsgU2UAPJhfSFr/GtIpQVMCgrxfzt8/RzcGr7HGGrHNVaBRlEhRHhBEYKGRrdEQ5fkdJOkD88qKNQQMEDM+qV63ZFqXoBEo8KdAp4hFQ9F0byqGNxvyVxh6oyCntwiOocx9Gssvv3zsEO2fo8Zgfb9XXHFFDNFTxJb6juRgsGO4sJyMefCbQOTNN98Mn3zySdwzDYMArb/++hHmAxRgNAuQhlSCv2IdmDWFAihOntfRVoEErFthWzcFRpuTtF7gApclTOBKc5X8ckwbQwms/SiY0yQwaP8aKTrO34dejdKp3thXNyxaYYDmNYIrEUowgXh8AIIr2xnyQYMAMMOY0KiIjrHqpik/zCspyoM0FkMUJODH9cqCNBNiJQplbUSsiiT2p3OCWSYABA2jwbDtts0WiW9vjRoU0cVv3FOxWY4S6c/md83JrVv6b39Xxb9WEYguDFYZYX4TwxotgJG0mYTyaemUAjNIQpXwJO/NarU+kBaroCgm8LNpyEGZMr3BLEURqsv35d0qRqA7Jc58EBrokBSFK6gKVVYhHDRLFaveUCjhighbEY+nvawbwfZdBNNc/6AXgWSZeqrfq8ZgmiI1aLVtlq9OPc1lRYpmhEOUNGhHmZAV17KHdIyF9spJMTjHk3uSwdAprbQ0smqwWCY4cumjjjoqWtB2j9gU39FJk8qo3uR3ysDSOG+V4pB2l2PNgCbFNKrd9dJzHQb/UwqGEN0A11bsna6ytIqRAFFw2xsBYIfBVbhQcY5zVvDpKiVTMQhYktuAdPXW6DC4BynLZMt9YdhlTQACKd2Q0sDeHB0G9zB1RcbamZpF/l7Jb+fnpnt4G7XlOgzuYcoq+1Xp7tCB6Qxwb4+6DCaBwAUVkHQkU2cBAOHuu++uvCcfoW9LR6MURuqjPCY/rNqR4GWAD3sBsqQhsFGDrZpOAU7sPy/cV/6QihMhc/xp8dvkvPX8cv/AprsxGIyoYS4/kJ1/H2RGz7CiQaMhh5PQP/bYYw0PSuuoBKw0M2XWcRyDUOV5cnovDQByEJpmvWRQIc19Upqq109U5GmXaYof0Ktc6OS2YFagjQbCPC8XOesWKTsF0c5e6qZJrlw4/vjjSxu4YdPm6VbMK0s2qqtBywuYst7ZnPRi0g5dEnmqk+YNdtAdUKikH7TYrN0Fk6FmSnL1hI6ggkU32GCDXmWu74Kpq9Omb/HnAw44IDYDCMDsE0KVmExon3zyyV4NtGoaTJNaPe8K+1WsdrWBRnRmVAWo1XXefvvtLifY9Scpq7WCxxI061x44YU1gVe9ASC0c+KgHa3RfEdYvY+2en+RFqpokDYQLAvV226jW7GhnQ/rPBNiOy2NxFxMbnasBBTLcjnv+0+uZ6hC9w6Dq1CpwhwollhBy0+9eKHeElpuuEXBYm+NDoN7i7IV13X2qTddSIfBFRnRV6d1GNxXOVdx3x0GVyRUX53WYXBf5VzFfdcYLJ/V5eiIRWp90UKij0kg4GhpfoRDv68DV7rrc3TImRmHuoEU+Q0z7733XowwnQLYfPPN67a7Wl9Uqd3WfHP1doEoU3tQ2kNqCLTX/P2udnCeyBrNBqhTy62OzUYXmmpEVMgHP+a1WkCP/RWHVpz8ikPghq4S7cZpAD3qFfXN0WZbvJXHAXs91TntrWtfMIey0Q2qRFRtqIAPJ+zUK5W1FKVTgzZoELABX8X4/Ooel4poKgN6CP9Tou+CUxeHQp7AhkAJA0CRrkTEKIe3fZQCuj1Yx3sJkj6wdAOuvXk31Mylpmno7xKVlrWnaovRsAeNK146ltbyHeZIgbwvDe9zEkHTH4jU/uTBBAG9oHDQrNRerC8L43278qCb8/KD6HB+kCuESwdpjtxpOy7eLWI961RpkarLYMm3szKYhYAYnA/a6UYaSBPs1bzUQw13heAYOhkdkjLPfLBd8cwveBPMiPkGImi/pQ3WSikEUMA+CArCsTTAAtpHy0m5UYXBBFSzoCIIbap3Yh6UCuZ0CWgCLxINXC2hUABmJOQQKTkty4Ru8GWtvAob4Ep7hs27nsFBAt/IYqabdjXxY7j/Trf0pHehj07XvKEQgkhgqpyfrstgWqdobZMQmRwyZEbSZSYYqJtRJ2ViBGY7Wgm2QzjFCR/HMiBMPQZjvttmDCZWO61e6rx65DmHwpyI8MEEQvcEKJIkw6ERugqDCaD7IDXmuXC7XqGCACkQ0Ej7gE7B1w0uyEWnxa5KvdzmUgCCZz565PSzdxbPd7AABsHAcDi+ZwlAcjs9zmCaQyM0uivr5US2GT6FKWK2MJHm6C4keQat47cxF6MxxrlWz2FGmQb7eB2eCFH0VZruYbcEj2ml0Uy3w9IYQoDKGOzUvxZdHRXiCBrqno38PC5zq52GthEi5pOgM60IzkQr1mOGAXpEM4x3zTK34vSfG+0cGjcIUd59yadiPD+PLtYTN2CyKptvNXqcwUwtyeVjMJmU5kGMMp9KEunXZkvTEZ3ZYGJILAbTQJJIis1RYmQWyzS4GYO5C4UNzEfMdCUgIgL3+XPVmmY+WGDoMnLMQUxr8OUqW6l9xkUu8803X1xT+ZQA+zvvJdAYnNwDU84n+i7CIFBltZjnnMEsnT2nAdb0DqVZwklQ9ZuPM844sYImFukVBqt0+ADHUphVUuvoh+FjEI80pr5dEZ1o2xkhUpczOGmBzWOwbocyBouimV8n8fIjHp6jaYnQhAaz/T3NoAUE0kkKVz41CrJ8S36uivD6Lv3NKXYQUIr40/8yQBbBNdEsZUf0sT7BUPtVwTKfQBBuEbFoGcPFMwarc80110SNVVbks1XMMJnFcv+0YE2Ejsb+bW89rsEpirYpAYLN8Be0z4mFFHylIyDJxAi23KuVTDRpT7fS+ZB0drbMRDPl3IQol5YB7gkUArlNh7lkYYo+HbH5aALX6JBXIjxTLpJPgw+kOdwKE+79vtM5qzS4G3NYANc7cDvJBxMqczFF1M3UEjgME/XTzFTUp7noIbCiABoauBqxgP2xIpTBiQ+BJT8tRST0KYsRrwjkuJKy0TBN8qB0hRnzUnknvyV69CH5yUMbZGZIMyIlE50YzJdjjFGmweYwbVwB5mKqqJfmylntQxqR0qS0HiHgNry7EYNpvSCOxuQnDQklU+wdzKt3M/d5EcDamIyxOiZzBtszJeCy+F7CiOn+zLqob6OhP9Niz5vDahAYnS85PVkZ61sTbQm0v8Nk1oKr4mZaOgCOafwHX5HffYWhCI6BiON2uVyyU+Dl/I/zOqSMqWLG0mE0c/hJvipdXJIkT65JYkXkaaR7spjgdNMcAfGRiehcByJgThqY4uNpRb1rhmiC4Ma35LmmdwiM+FpAjXhC9JwfHwEsEHZ7sIYYo/j/k0AnNGCtpDUESbyCqamLQ0zi/XAE6+iuzPN434JGrIpA1mVy0sK8kYF1o91JgZppcQeqLLNxffz3DoP7OAPLtt9hcBmF+vjvHQb3cQaWbb/D4DIK9fHfOwzu4wws236HwWUU6uO//weMM9byjBL1uAAAAABJRU5ErkJggg=="/>
        <xdr:cNvSpPr>
          <a:spLocks noChangeAspect="1" noChangeArrowheads="1"/>
        </xdr:cNvSpPr>
      </xdr:nvSpPr>
      <xdr:spPr bwMode="auto">
        <a:xfrm>
          <a:off x="685800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1025147</xdr:colOff>
      <xdr:row>1</xdr:row>
      <xdr:rowOff>18758</xdr:rowOff>
    </xdr:from>
    <xdr:ext cx="3945809" cy="734057"/>
    <xdr:pic>
      <xdr:nvPicPr>
        <xdr:cNvPr id="4" name="Grafik 3"/>
        <xdr:cNvPicPr>
          <a:picLocks noChangeAspect="1"/>
        </xdr:cNvPicPr>
      </xdr:nvPicPr>
      <xdr:blipFill>
        <a:blip xmlns:r="http://schemas.openxmlformats.org/officeDocument/2006/relationships" r:embed="rId1"/>
        <a:stretch>
          <a:fillRect/>
        </a:stretch>
      </xdr:blipFill>
      <xdr:spPr>
        <a:xfrm>
          <a:off x="10931147" y="142583"/>
          <a:ext cx="3945809" cy="734057"/>
        </a:xfrm>
        <a:prstGeom prst="rect">
          <a:avLst/>
        </a:prstGeom>
      </xdr:spPr>
    </xdr:pic>
    <xdr:clientData/>
  </xdr:oneCellAnchor>
  <xdr:oneCellAnchor>
    <xdr:from>
      <xdr:col>8</xdr:col>
      <xdr:colOff>0</xdr:colOff>
      <xdr:row>1</xdr:row>
      <xdr:rowOff>0</xdr:rowOff>
    </xdr:from>
    <xdr:ext cx="304800" cy="304800"/>
    <xdr:sp macro="" textlink="">
      <xdr:nvSpPr>
        <xdr:cNvPr id="5" name="AutoShape 1" descr="data:image/png;base64,iVBORw0KGgoAAAANSUhEUgAAAHgAAABBCAYAAAAaEWC3AAAAAXNSR0IArs4c6QAAEttJREFUeF7t3QOQLMkWBuC8a9u2bdu2bcTaNmJt27Zt27Zt48WX8bIjp6a7q7p35r6Yt50RG3v3dlZW1vH5z8ncfn///fffoTP+bynQr8Pg/1vexg/rMLgF/s4222zh7LPPDpNPPnkLT7U/9bTTTgszzzxzmH766dtepC6Dv/vuu/D000+HW265pcvC2223XRhuuOHCIIMMUumFP/30U/j222/DcccdV5u/1VZbhSGGGCKuU3X8/PPP4euvvw633npreO2118KUU04ZFlhggTD00EPHf6qMP//8M/z1119h4IEHrjK925z3338/YPBhhx0W1lxzzbbWaOWh33//PSy22GJhookmCqeeemorj3aZ243BF110Udhnn33CG2+80W1RjJllllnCscceG6aZZpqmLyXp5j3//PORsPkYe+yxw5JLLhkOP/zwMNRQQzVd56CDDgpXXXVVeOqpp7rNm2SSScL+++8fVl111VICbL311mHZZZcNCy64YOncehO8f9ZZZw2LLrpouPbaa8OAAw7Y1jpVH/rqq6/C+OOPH8Ybb7zwyCOPhMEHH7zqo40ZfMQRR4SddtqpdKF+/fqFE088Mcw///wBs4Yccsj4DEY+99xz4dxzzw3HHHNM6TpM3e677x6WWGKJMMIII9Tm//HHH1EwDjnkkHD55ZeXrrPRRhuFzTbbLMw444xd5v7yyy/hmWeeCeecc07UgptuuiksvvjipevVm7DaaquFSy+9NBL82WefDcMMM0xb61R96Pzzzw/rrLNOGHHEEcOjjz4aJpxwwqqP1mcwQiBQUdsarTrAAANEU4u5Aw00UJwmIP/mm28C01x10ATMzc1+O+uQ8CQke+21VyTKzTffHE37r7/+GrfzTxhsf8ym8dlnn4WRRx656ie2NY8Aff/99/HZbbbZppLC1HtRzUQ//vjj0cdUZXBbu/4fP9Qug08//fSwySab1HY/11xzhfvvv7/Xvuadd96J5jkNivfEE0+09b4OgyuQbfXVVw+XXHJJN/M/6KCDVni69SlnnXVW2HDDDbs8+PLLL4fJJpus5cU6DA4hvPXWW2GCCSaoS7wffvghzDTTTOHVV1/t8vtll10WVl555ZYJXuWBFVZYIVx99dVdpu6www5BjNTq+NczeM899wwHH3xwEDg2GvXclvnNniEwXMLEE0/cZdltt902nHDCCTFeqTemnXbamKIWh3RJBvDRRx+Fjz/+OIw77rjh3XffDTIJ1oXPPvPMMwPhyMe/nsEidpG/vFrO3hND/oroww47bLflfvvtt/Dpp5/GgPbzzz/vidfF9zzwwAPRhKeANy38r2dwIoQgZu+99w533HFHLVpulfrAGxE8QKiZdlv34YcfDoceemi47rrrWn1NbT7QZt111w377rtvGHPMMeuuU5fBggcpx1prrdXloQsuuCCmQZClKkPqQrrWXnvt2nTR+gsvvBDXoT1VBvMjHRO9ykMNe4G4/fjjj1WWiM/fc8890Z82GszmFltsEQQ5NK3qwEwA0IMPPtgyALLffvtFRsvZWxm+B7I3xxxzNBWmbgxebrnlwo477hhRG7luPvgi+TKfdeWVVzbcj5wRAgUIgXjl8CAiyk0FEdClZjkzGDLhsdKG3O/Zi8jy4osvju9qNkYaaaQAoVt44YVLaWh/kCroWFUmA2Q23XTTMPzww5euX5zgfXfeeWeEP+XXVQaAiAsoQxOtVWMwv2CjRx99dDRR9913X7j++utr70NgoPe8884bA4Qbb7wx7LHHHuH111+vaTRtnWKKKcLJJ58cBAs0Xb4Iavvyyy/jWlNNNVVYaqmlwuijjx6DCdJLEnP/x3p41y677BKZ4jc+BrpFOJgjPmz22WePQnjvvfdGMAC8mms0AbHfAw88MEw99dQxxy/6qEYERYNRRx01vq/ZIIAbb7xxFb40nQMdY+l8Y7Ox3nrrxWCqqHyNnumGRXvRMsssEz788MMAoM8HTQT0M3WYCWlB/ITwDDbYYNG0M/EiPCZVxJevQwvBb3wVDfYbyc1NFITMHMx45ZVXoiUggHnkyUqMMcYYEbEaZZRRoiVg9h966KEghdltt93CaKONFv/xThoitxRMVRneW6VqJEdmHXpiMLtlKOAiiywSFaLq6MJgZpepSdrWaBH4M//MnPM9adAQ5ua2224Lp5xySpBDNpSs/xJdxLnQQgtFbUmDaUzrnHTSSU1NJebCiVdaaaUw99xzd3mdKJUwnnHGGXFPrSBZSy+9dLjhhhtK6UgIXnrppdJ5ZRMISZUqFXfTSvTdxUQzfUWtLdtYscpRNQDL16WpRT8NP2612cReFB1YFi7kiy++6BIRV2UwAgrmcm1iEhGXlSj6Zi7Je9sdvnO66aaL6Vo+aLRANGHp6TcxEAtVZXTSpDpUEgCyCDnAIT7ZcsstYxq16667xrp0GgAIf9/u4MZYwg8++KC2hLKk2jPXJBUyJw3gSf7+Zu/tMLgOdWQRRx55ZPwF4QWe0pE0aJUSpbKowU3IaxvBnaxas3quxgolU5qsPi5gFBjmLgssymUQOvGHlKxZypee7TC4DoNF3+IH9Vh1ZMFjcWCymrf6OfPN1xdjgPSMdViARmAE8+49Ypu77roruoditM9Mn3feebWqFuGybtnoMLhAodtvvz2sssoqAUa9/fbblyJSIlqmFFOkL8UhHphnnnliKgVEKQ65/AwzzBCZJbMYa6yxmvKMpZDlSCMFjmWjw+AChQQwUpEq5i89KvBaccUVY+RfHNItqaVaO+0slhiBKubsvPPOpcKU1pbry2KKFad6zO4wuEwFKv7OZNcDUfhSmsn8gmnzdNDSfGpV0CLfimynSl9YXQYDEAQV0Ci5GbOgZgq8IHFV8zClrDnnnLNL8GGdF198MaYEVfFXKQTCTDrppLVWGcgWTBsgU2UAPJhfSFr/GtIpQVMCgrxfzt8/RzcGr7HGGrHNVaBRlEhRHhBEYKGRrdEQ5fkdJOkD88qKNQQMEDM+qV63ZFqXoBEo8KdAp4hFQ9F0byqGNxvyVxh6oyCntwiOocx9Gssvv3zsEO2fo8Zgfb9XXHFFDNFTxJb6juRgsGO4sJyMefCbQOTNN98Mn3zySdwzDYMArb/++hHmAxRgNAuQhlSCv2IdmDWFAihOntfRVoEErFthWzcFRpuTtF7gApclTOBKc5X8ckwbQwms/SiY0yQwaP8aKTrO34dejdKp3thXNyxaYYDmNYIrEUowgXh8AIIr2xnyQYMAMMOY0KiIjrHqpik/zCspyoM0FkMUJODH9cqCNBNiJQplbUSsiiT2p3OCWSYABA2jwbDtts0WiW9vjRoU0cVv3FOxWY4S6c/md83JrVv6b39Xxb9WEYguDFYZYX4TwxotgJG0mYTyaemUAjNIQpXwJO/NarU+kBaroCgm8LNpyEGZMr3BLEURqsv35d0qRqA7Jc58EBrokBSFK6gKVVYhHDRLFaveUCjhighbEY+nvawbwfZdBNNc/6AXgWSZeqrfq8ZgmiI1aLVtlq9OPc1lRYpmhEOUNGhHmZAV17KHdIyF9spJMTjHk3uSwdAprbQ0smqwWCY4cumjjjoqWtB2j9gU39FJk8qo3uR3ysDSOG+V4pB2l2PNgCbFNKrd9dJzHQb/UwqGEN0A11bsna6ytIqRAFFw2xsBYIfBVbhQcY5zVvDpKiVTMQhYktuAdPXW6DC4BynLZMt9YdhlTQACKd2Q0sDeHB0G9zB1RcbamZpF/l7Jb+fnpnt4G7XlOgzuYcoq+1Xp7tCB6Qxwb4+6DCaBwAUVkHQkU2cBAOHuu++uvCcfoW9LR6MURuqjPCY/rNqR4GWAD3sBsqQhsFGDrZpOAU7sPy/cV/6QihMhc/xp8dvkvPX8cv/AprsxGIyoYS4/kJ1/H2RGz7CiQaMhh5PQP/bYYw0PSuuoBKw0M2XWcRyDUOV5cnovDQByEJpmvWRQIc19Upqq109U5GmXaYof0Ktc6OS2YFagjQbCPC8XOesWKTsF0c5e6qZJrlw4/vjjSxu4YdPm6VbMK0s2qqtBywuYst7ZnPRi0g5dEnmqk+YNdtAdUKikH7TYrN0Fk6FmSnL1hI6ggkU32GCDXmWu74Kpq9Omb/HnAw44IDYDCMDsE0KVmExon3zyyV4NtGoaTJNaPe8K+1WsdrWBRnRmVAWo1XXefvvtLifY9Scpq7WCxxI061x44YU1gVe9ASC0c+KgHa3RfEdYvY+2en+RFqpokDYQLAvV226jW7GhnQ/rPBNiOy2NxFxMbnasBBTLcjnv+0+uZ6hC9w6Dq1CpwhwollhBy0+9eKHeElpuuEXBYm+NDoN7i7IV13X2qTddSIfBFRnRV6d1GNxXOVdx3x0GVyRUX53WYXBf5VzFfdcYLJ/V5eiIRWp90UKij0kg4GhpfoRDv68DV7rrc3TImRmHuoEU+Q0z7733XowwnQLYfPPN67a7Wl9Uqd3WfHP1doEoU3tQ2kNqCLTX/P2udnCeyBrNBqhTy62OzUYXmmpEVMgHP+a1WkCP/RWHVpz8ikPghq4S7cZpAD3qFfXN0WZbvJXHAXs91TntrWtfMIey0Q2qRFRtqIAPJ+zUK5W1FKVTgzZoELABX8X4/Ooel4poKgN6CP9Tou+CUxeHQp7AhkAJA0CRrkTEKIe3fZQCuj1Yx3sJkj6wdAOuvXk31Mylpmno7xKVlrWnaovRsAeNK146ltbyHeZIgbwvDe9zEkHTH4jU/uTBBAG9oHDQrNRerC8L43278qCb8/KD6HB+kCuESwdpjtxpOy7eLWI961RpkarLYMm3szKYhYAYnA/a6UYaSBPs1bzUQw13heAYOhkdkjLPfLBd8cwveBPMiPkGImi/pQ3WSikEUMA+CArCsTTAAtpHy0m5UYXBBFSzoCIIbap3Yh6UCuZ0CWgCLxINXC2hUABmJOQQKTkty4Ru8GWtvAob4Ep7hs27nsFBAt/IYqabdjXxY7j/Trf0pHehj07XvKEQgkhgqpyfrstgWqdobZMQmRwyZEbSZSYYqJtRJ2ViBGY7Wgm2QzjFCR/HMiBMPQZjvttmDCZWO61e6rx65DmHwpyI8MEEQvcEKJIkw6ERugqDCaD7IDXmuXC7XqGCACkQ0Ej7gE7B1w0uyEWnxa5KvdzmUgCCZz565PSzdxbPd7AABsHAcDi+ZwlAcjs9zmCaQyM0uivr5US2GT6FKWK2MJHm6C4keQat47cxF6MxxrlWz2FGmQb7eB2eCFH0VZruYbcEj2ml0Uy3w9IYQoDKGOzUvxZdHRXiCBrqno38PC5zq52GthEi5pOgM60IzkQr1mOGAXpEM4x3zTK34vSfG+0cGjcIUd59yadiPD+PLtYTN2CyKptvNXqcwUwtyeVjMJmU5kGMMp9KEunXZkvTEZ3ZYGJILAbTQJJIis1RYmQWyzS4GYO5C4UNzEfMdCUgIgL3+XPVmmY+WGDoMnLMQUxr8OUqW6l9xkUu8803X1xT+ZQA+zvvJdAYnNwDU84n+i7CIFBltZjnnMEsnT2nAdb0DqVZwklQ9ZuPM844sYImFukVBqt0+ADHUphVUuvoh+FjEI80pr5dEZ1o2xkhUpczOGmBzWOwbocyBouimV8n8fIjHp6jaYnQhAaz/T3NoAUE0kkKVz41CrJ8S36uivD6Lv3NKXYQUIr40/8yQBbBNdEsZUf0sT7BUPtVwTKfQBBuEbFoGcPFMwarc80110SNVVbks1XMMJnFcv+0YE2Ejsb+bW89rsEpirYpAYLN8Be0z4mFFHylIyDJxAi23KuVTDRpT7fS+ZB0drbMRDPl3IQol5YB7gkUArlNh7lkYYo+HbH5aALX6JBXIjxTLpJPgw+kOdwKE+79vtM5qzS4G3NYANc7cDvJBxMqczFF1M3UEjgME/XTzFTUp7noIbCiABoauBqxgP2xIpTBiQ+BJT8tRST0KYsRrwjkuJKy0TBN8qB0hRnzUnknvyV69CH5yUMbZGZIMyIlE50YzJdjjFGmweYwbVwB5mKqqJfmylntQxqR0qS0HiHgNry7EYNpvSCOxuQnDQklU+wdzKt3M/d5EcDamIyxOiZzBtszJeCy+F7CiOn+zLqob6OhP9Niz5vDahAYnS85PVkZ61sTbQm0v8Nk1oKr4mZaOgCOafwHX5HffYWhCI6BiON2uVyyU+Dl/I/zOqSMqWLG0mE0c/hJvipdXJIkT65JYkXkaaR7spjgdNMcAfGRiehcByJgThqY4uNpRb1rhmiC4Ma35LmmdwiM+FpAjXhC9JwfHwEsEHZ7sIYYo/j/k0AnNGCtpDUESbyCqamLQ0zi/XAE6+iuzPN434JGrIpA1mVy0sK8kYF1o91JgZppcQeqLLNxffz3DoP7OAPLtt9hcBmF+vjvHQb3cQaWbb/D4DIK9fHfOwzu4wws236HwWUU6uO//weMM9byjBL1uAAAAABJRU5ErkJggg=="/>
        <xdr:cNvSpPr>
          <a:spLocks noChangeAspect="1" noChangeArrowheads="1"/>
        </xdr:cNvSpPr>
      </xdr:nvSpPr>
      <xdr:spPr bwMode="auto">
        <a:xfrm>
          <a:off x="609600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xdr:row>
      <xdr:rowOff>0</xdr:rowOff>
    </xdr:from>
    <xdr:ext cx="304800" cy="304800"/>
    <xdr:sp macro="" textlink="">
      <xdr:nvSpPr>
        <xdr:cNvPr id="6" name="AutoShape 3" descr="data:image/png;base64,iVBORw0KGgoAAAANSUhEUgAAAHgAAABBCAYAAAAaEWC3AAAAAXNSR0IArs4c6QAAEttJREFUeF7t3QOQLMkWBuC8a9u2bdu2bcTaNmJt27Zt27Zt48WX8bIjp6a7q7p35r6Yt50RG3v3dlZW1vH5z8ncfn///fffoTP+bynQr8Pg/1vexg/rMLgF/s4222zh7LPPDpNPPnkLT7U/9bTTTgszzzxzmH766dtepC6Dv/vuu/D000+HW265pcvC2223XRhuuOHCIIMMUumFP/30U/j222/DcccdV5u/1VZbhSGGGCKuU3X8/PPP4euvvw633npreO2118KUU04ZFlhggTD00EPHf6qMP//8M/z1119h4IEHrjK925z3338/YPBhhx0W1lxzzbbWaOWh33//PSy22GJhookmCqeeemorj3aZ243BF110Udhnn33CG2+80W1RjJllllnCscceG6aZZpqmLyXp5j3//PORsPkYe+yxw5JLLhkOP/zwMNRQQzVd56CDDgpXXXVVeOqpp7rNm2SSScL+++8fVl111VICbL311mHZZZcNCy64YOncehO8f9ZZZw2LLrpouPbaa8OAAw7Y1jpVH/rqq6/C+OOPH8Ybb7zwyCOPhMEHH7zqo40ZfMQRR4SddtqpdKF+/fqFE088Mcw///wBs4Yccsj4DEY+99xz4dxzzw3HHHNM6TpM3e677x6WWGKJMMIII9Tm//HHH1EwDjnkkHD55ZeXrrPRRhuFzTbbLMw444xd5v7yyy/hmWeeCeecc07UgptuuiksvvjipevVm7DaaquFSy+9NBL82WefDcMMM0xb61R96Pzzzw/rrLNOGHHEEcOjjz4aJpxwwqqP1mcwQiBQUdsarTrAAANEU4u5Aw00UJwmIP/mm28C01x10ATMzc1+O+uQ8CQke+21VyTKzTffHE37r7/+GrfzTxhsf8ym8dlnn4WRRx656ie2NY8Aff/99/HZbbbZppLC1HtRzUQ//vjj0cdUZXBbu/4fP9Qug08//fSwySab1HY/11xzhfvvv7/Xvuadd96J5jkNivfEE0+09b4OgyuQbfXVVw+XXHJJN/M/6KCDVni69SlnnXVW2HDDDbs8+PLLL4fJJpus5cU6DA4hvPXWW2GCCSaoS7wffvghzDTTTOHVV1/t8vtll10WVl555ZYJXuWBFVZYIVx99dVdpu6www5BjNTq+NczeM899wwHH3xwEDg2GvXclvnNniEwXMLEE0/cZdltt902nHDCCTFeqTemnXbamKIWh3RJBvDRRx+Fjz/+OIw77rjh3XffDTIJ1oXPPvPMMwPhyMe/nsEidpG/vFrO3hND/oroww47bLflfvvtt/Dpp5/GgPbzzz/vidfF9zzwwAPRhKeANy38r2dwIoQgZu+99w533HFHLVpulfrAGxE8QKiZdlv34YcfDoceemi47rrrWn1NbT7QZt111w377rtvGHPMMeuuU5fBggcpx1prrdXloQsuuCCmQZClKkPqQrrWXnvt2nTR+gsvvBDXoT1VBvMjHRO9ykMNe4G4/fjjj1WWiM/fc8890Z82GszmFltsEQQ5NK3qwEwA0IMPPtgyALLffvtFRsvZWxm+B7I3xxxzNBWmbgxebrnlwo477hhRG7luPvgi+TKfdeWVVzbcj5wRAgUIgXjl8CAiyk0FEdClZjkzGDLhsdKG3O/Zi8jy4osvju9qNkYaaaQAoVt44YVLaWh/kCroWFUmA2Q23XTTMPzww5euX5zgfXfeeWeEP+XXVQaAiAsoQxOtVWMwv2CjRx99dDRR9913X7j++utr70NgoPe8884bA4Qbb7wx7LHHHuH111+vaTRtnWKKKcLJJ58cBAs0Xb4Iavvyyy/jWlNNNVVYaqmlwuijjx6DCdJLEnP/x3p41y677BKZ4jc+BrpFOJgjPmz22WePQnjvvfdGMAC8mms0AbHfAw88MEw99dQxxy/6qEYERYNRRx01vq/ZIIAbb7xxFb40nQMdY+l8Y7Ox3nrrxWCqqHyNnumGRXvRMsssEz788MMAoM8HTQT0M3WYCWlB/ITwDDbYYNG0M/EiPCZVxJevQwvBb3wVDfYbyc1NFITMHMx45ZVXoiUggHnkyUqMMcYYEbEaZZRRoiVg9h966KEghdltt93CaKONFv/xThoitxRMVRneW6VqJEdmHXpiMLtlKOAiiywSFaLq6MJgZpepSdrWaBH4M//MnPM9adAQ5ua2224Lp5xySpBDNpSs/xJdxLnQQgtFbUmDaUzrnHTSSU1NJebCiVdaaaUw99xzd3mdKJUwnnHGGXFPrSBZSy+9dLjhhhtK6UgIXnrppdJ5ZRMISZUqFXfTSvTdxUQzfUWtLdtYscpRNQDL16WpRT8NP2612cReFB1YFi7kiy++6BIRV2UwAgrmcm1iEhGXlSj6Zi7Je9sdvnO66aaL6Vo+aLRANGHp6TcxEAtVZXTSpDpUEgCyCDnAIT7ZcsstYxq16667xrp0GgAIf9/u4MZYwg8++KC2hLKk2jPXJBUyJw3gSf7+Zu/tMLgOdWQRRx55ZPwF4QWe0pE0aJUSpbKowU3IaxvBnaxas3quxgolU5qsPi5gFBjmLgssymUQOvGHlKxZypee7TC4DoNF3+IH9Vh1ZMFjcWCymrf6OfPN1xdjgPSMdViARmAE8+49Ypu77roruoditM9Mn3feebWqFuGybtnoMLhAodtvvz2sssoqAUa9/fbblyJSIlqmFFOkL8UhHphnnnliKgVEKQ65/AwzzBCZJbMYa6yxmvKMpZDlSCMFjmWjw+AChQQwUpEq5i89KvBaccUVY+RfHNItqaVaO+0slhiBKubsvPPOpcKU1pbry2KKFad6zO4wuEwFKv7OZNcDUfhSmsn8gmnzdNDSfGpV0CLfimynSl9YXQYDEAQV0Ci5GbOgZgq8IHFV8zClrDnnnLNL8GGdF198MaYEVfFXKQTCTDrppLVWGcgWTBsgU2UAPJhfSFr/GtIpQVMCgrxfzt8/RzcGr7HGGrHNVaBRlEhRHhBEYKGRrdEQ5fkdJOkD88qKNQQMEDM+qV63ZFqXoBEo8KdAp4hFQ9F0byqGNxvyVxh6oyCntwiOocx9Gssvv3zsEO2fo8Zgfb9XXHFFDNFTxJb6juRgsGO4sJyMefCbQOTNN98Mn3zySdwzDYMArb/++hHmAxRgNAuQhlSCv2IdmDWFAihOntfRVoEErFthWzcFRpuTtF7gApclTOBKc5X8ckwbQwms/SiY0yQwaP8aKTrO34dejdKp3thXNyxaYYDmNYIrEUowgXh8AIIr2xnyQYMAMMOY0KiIjrHqpik/zCspyoM0FkMUJODH9cqCNBNiJQplbUSsiiT2p3OCWSYABA2jwbDtts0WiW9vjRoU0cVv3FOxWY4S6c/md83JrVv6b39Xxb9WEYguDFYZYX4TwxotgJG0mYTyaemUAjNIQpXwJO/NarU+kBaroCgm8LNpyEGZMr3BLEURqsv35d0qRqA7Jc58EBrokBSFK6gKVVYhHDRLFaveUCjhighbEY+nvawbwfZdBNNc/6AXgWSZeqrfq8ZgmiI1aLVtlq9OPc1lRYpmhEOUNGhHmZAV17KHdIyF9spJMTjHk3uSwdAprbQ0smqwWCY4cumjjjoqWtB2j9gU39FJk8qo3uR3ysDSOG+V4pB2l2PNgCbFNKrd9dJzHQb/UwqGEN0A11bsna6ytIqRAFFw2xsBYIfBVbhQcY5zVvDpKiVTMQhYktuAdPXW6DC4BynLZMt9YdhlTQACKd2Q0sDeHB0G9zB1RcbamZpF/l7Jb+fnpnt4G7XlOgzuYcoq+1Xp7tCB6Qxwb4+6DCaBwAUVkHQkU2cBAOHuu++uvCcfoW9LR6MURuqjPCY/rNqR4GWAD3sBsqQhsFGDrZpOAU7sPy/cV/6QihMhc/xp8dvkvPX8cv/AprsxGIyoYS4/kJ1/H2RGz7CiQaMhh5PQP/bYYw0PSuuoBKw0M2XWcRyDUOV5cnovDQByEJpmvWRQIc19Upqq109U5GmXaYof0Ktc6OS2YFagjQbCPC8XOesWKTsF0c5e6qZJrlw4/vjjSxu4YdPm6VbMK0s2qqtBywuYst7ZnPRi0g5dEnmqk+YNdtAdUKikH7TYrN0Fk6FmSnL1hI6ggkU32GCDXmWu74Kpq9Omb/HnAw44IDYDCMDsE0KVmExon3zyyV4NtGoaTJNaPe8K+1WsdrWBRnRmVAWo1XXefvvtLifY9Scpq7WCxxI061x44YU1gVe9ASC0c+KgHa3RfEdYvY+2en+RFqpokDYQLAvV226jW7GhnQ/rPBNiOy2NxFxMbnasBBTLcjnv+0+uZ6hC9w6Dq1CpwhwollhBy0+9eKHeElpuuEXBYm+NDoN7i7IV13X2qTddSIfBFRnRV6d1GNxXOVdx3x0GVyRUX53WYXBf5VzFfdcYLJ/V5eiIRWp90UKij0kg4GhpfoRDv68DV7rrc3TImRmHuoEU+Q0z7733XowwnQLYfPPN67a7Wl9Uqd3WfHP1doEoU3tQ2kNqCLTX/P2udnCeyBrNBqhTy62OzUYXmmpEVMgHP+a1WkCP/RWHVpz8ikPghq4S7cZpAD3qFfXN0WZbvJXHAXs91TntrWtfMIey0Q2qRFRtqIAPJ+zUK5W1FKVTgzZoELABX8X4/Ooel4poKgN6CP9Tou+CUxeHQp7AhkAJA0CRrkTEKIe3fZQCuj1Yx3sJkj6wdAOuvXk31Mylpmno7xKVlrWnaovRsAeNK146ltbyHeZIgbwvDe9zEkHTH4jU/uTBBAG9oHDQrNRerC8L43278qCb8/KD6HB+kCuESwdpjtxpOy7eLWI961RpkarLYMm3szKYhYAYnA/a6UYaSBPs1bzUQw13heAYOhkdkjLPfLBd8cwveBPMiPkGImi/pQ3WSikEUMA+CArCsTTAAtpHy0m5UYXBBFSzoCIIbap3Yh6UCuZ0CWgCLxINXC2hUABmJOQQKTkty4Ru8GWtvAob4Ep7hs27nsFBAt/IYqabdjXxY7j/Trf0pHehj07XvKEQgkhgqpyfrstgWqdobZMQmRwyZEbSZSYYqJtRJ2ViBGY7Wgm2QzjFCR/HMiBMPQZjvttmDCZWO61e6rx65DmHwpyI8MEEQvcEKJIkw6ERugqDCaD7IDXmuXC7XqGCACkQ0Ej7gE7B1w0uyEWnxa5KvdzmUgCCZz565PSzdxbPd7AABsHAcDi+ZwlAcjs9zmCaQyM0uivr5US2GT6FKWK2MJHm6C4keQat47cxF6MxxrlWz2FGmQb7eB2eCFH0VZruYbcEj2ml0Uy3w9IYQoDKGOzUvxZdHRXiCBrqno38PC5zq52GthEi5pOgM60IzkQr1mOGAXpEM4x3zTK34vSfG+0cGjcIUd59yadiPD+PLtYTN2CyKptvNXqcwUwtyeVjMJmU5kGMMp9KEunXZkvTEZ3ZYGJILAbTQJJIis1RYmQWyzS4GYO5C4UNzEfMdCUgIgL3+XPVmmY+WGDoMnLMQUxr8OUqW6l9xkUu8803X1xT+ZQA+zvvJdAYnNwDU84n+i7CIFBltZjnnMEsnT2nAdb0DqVZwklQ9ZuPM844sYImFukVBqt0+ADHUphVUuvoh+FjEI80pr5dEZ1o2xkhUpczOGmBzWOwbocyBouimV8n8fIjHp6jaYnQhAaz/T3NoAUE0kkKVz41CrJ8S36uivD6Lv3NKXYQUIr40/8yQBbBNdEsZUf0sT7BUPtVwTKfQBBuEbFoGcPFMwarc80110SNVVbks1XMMJnFcv+0YE2Ejsb+bW89rsEpirYpAYLN8Be0z4mFFHylIyDJxAi23KuVTDRpT7fS+ZB0drbMRDPl3IQol5YB7gkUArlNh7lkYYo+HbH5aALX6JBXIjxTLpJPgw+kOdwKE+79vtM5qzS4G3NYANc7cDvJBxMqczFF1M3UEjgME/XTzFTUp7noIbCiABoauBqxgP2xIpTBiQ+BJT8tRST0KYsRrwjkuJKy0TBN8qB0hRnzUnknvyV69CH5yUMbZGZIMyIlE50YzJdjjFGmweYwbVwB5mKqqJfmylntQxqR0qS0HiHgNry7EYNpvSCOxuQnDQklU+wdzKt3M/d5EcDamIyxOiZzBtszJeCy+F7CiOn+zLqob6OhP9Niz5vDahAYnS85PVkZ61sTbQm0v8Nk1oKr4mZaOgCOafwHX5HffYWhCI6BiON2uVyyU+Dl/I/zOqSMqWLG0mE0c/hJvipdXJIkT65JYkXkaaR7spjgdNMcAfGRiehcByJgThqY4uNpRb1rhmiC4Ma35LmmdwiM+FpAjXhC9JwfHwEsEHZ7sIYYo/j/k0AnNGCtpDUESbyCqamLQ0zi/XAE6+iuzPN434JGrIpA1mVy0sK8kYF1o91JgZppcQeqLLNxffz3DoP7OAPLtt9hcBmF+vjvHQb3cQaWbb/D4DIK9fHfOwzu4wws236HwWUU6uO//weMM9byjBL1uAAAAABJRU5ErkJggg=="/>
        <xdr:cNvSpPr>
          <a:spLocks noChangeAspect="1" noChangeArrowheads="1"/>
        </xdr:cNvSpPr>
      </xdr:nvSpPr>
      <xdr:spPr bwMode="auto">
        <a:xfrm>
          <a:off x="609600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xdr:row>
      <xdr:rowOff>0</xdr:rowOff>
    </xdr:from>
    <xdr:ext cx="304800" cy="304800"/>
    <xdr:sp macro="" textlink="">
      <xdr:nvSpPr>
        <xdr:cNvPr id="7" name="AutoShape 1" descr="data:image/png;base64,iVBORw0KGgoAAAANSUhEUgAAAHgAAABBCAYAAAAaEWC3AAAAAXNSR0IArs4c6QAAEttJREFUeF7t3QOQLMkWBuC8a9u2bdu2bcTaNmJt27Zt27Zt48WX8bIjp6a7q7p35r6Yt50RG3v3dlZW1vH5z8ncfn///fffoTP+bynQr8Pg/1vexg/rMLgF/s4222zh7LPPDpNPPnkLT7U/9bTTTgszzzxzmH766dtepC6Dv/vuu/D000+HW265pcvC2223XRhuuOHCIIMMUumFP/30U/j222/DcccdV5u/1VZbhSGGGCKuU3X8/PPP4euvvw633npreO2118KUU04ZFlhggTD00EPHf6qMP//8M/z1119h4IEHrjK925z3338/YPBhhx0W1lxzzbbWaOWh33//PSy22GJhookmCqeeemorj3aZ243BF110Udhnn33CG2+80W1RjJllllnCscceG6aZZpqmLyXp5j3//PORsPkYe+yxw5JLLhkOP/zwMNRQQzVd56CDDgpXXXVVeOqpp7rNm2SSScL+++8fVl111VICbL311mHZZZcNCy64YOncehO8f9ZZZw2LLrpouPbaa8OAAw7Y1jpVH/rqq6/C+OOPH8Ybb7zwyCOPhMEHH7zqo40ZfMQRR4SddtqpdKF+/fqFE088Mcw///wBs4Yccsj4DEY+99xz4dxzzw3HHHNM6TpM3e677x6WWGKJMMIII9Tm//HHH1EwDjnkkHD55ZeXrrPRRhuFzTbbLMw444xd5v7yyy/hmWeeCeecc07UgptuuiksvvjipevVm7DaaquFSy+9NBL82WefDcMMM0xb61R96Pzzzw/rrLNOGHHEEcOjjz4aJpxwwqqP1mcwQiBQUdsarTrAAANEU4u5Aw00UJwmIP/mm28C01x10ATMzc1+O+uQ8CQke+21VyTKzTffHE37r7/+GrfzTxhsf8ym8dlnn4WRRx656ie2NY8Aff/99/HZbbbZppLC1HtRzUQ//vjj0cdUZXBbu/4fP9Qug08//fSwySab1HY/11xzhfvvv7/Xvuadd96J5jkNivfEE0+09b4OgyuQbfXVVw+XXHJJN/M/6KCDVni69SlnnXVW2HDDDbs8+PLLL4fJJpus5cU6DA4hvPXWW2GCCSaoS7wffvghzDTTTOHVV1/t8vtll10WVl555ZYJXuWBFVZYIVx99dVdpu6www5BjNTq+NczeM899wwHH3xwEDg2GvXclvnNniEwXMLEE0/cZdltt902nHDCCTFeqTemnXbamKIWh3RJBvDRRx+Fjz/+OIw77rjh3XffDTIJ1oXPPvPMMwPhyMe/nsEidpG/vFrO3hND/oroww47bLflfvvtt/Dpp5/GgPbzzz/vidfF9zzwwAPRhKeANy38r2dwIoQgZu+99w533HFHLVpulfrAGxE8QKiZdlv34YcfDoceemi47rrrWn1NbT7QZt111w377rtvGHPMMeuuU5fBggcpx1prrdXloQsuuCCmQZClKkPqQrrWXnvt2nTR+gsvvBDXoT1VBvMjHRO9ykMNe4G4/fjjj1WWiM/fc8890Z82GszmFltsEQQ5NK3qwEwA0IMPPtgyALLffvtFRsvZWxm+B7I3xxxzNBWmbgxebrnlwo477hhRG7luPvgi+TKfdeWVVzbcj5wRAgUIgXjl8CAiyk0FEdClZjkzGDLhsdKG3O/Zi8jy4osvju9qNkYaaaQAoVt44YVLaWh/kCroWFUmA2Q23XTTMPzww5euX5zgfXfeeWeEP+XXVQaAiAsoQxOtVWMwv2CjRx99dDRR9913X7j++utr70NgoPe8884bA4Qbb7wx7LHHHuH111+vaTRtnWKKKcLJJ58cBAs0Xb4Iavvyyy/jWlNNNVVYaqmlwuijjx6DCdJLEnP/x3p41y677BKZ4jc+BrpFOJgjPmz22WePQnjvvfdGMAC8mms0AbHfAw88MEw99dQxxy/6qEYERYNRRx01vq/ZIIAbb7xxFb40nQMdY+l8Y7Ox3nrrxWCqqHyNnumGRXvRMsssEz788MMAoM8HTQT0M3WYCWlB/ITwDDbYYNG0M/EiPCZVxJevQwvBb3wVDfYbyc1NFITMHMx45ZVXoiUggHnkyUqMMcYYEbEaZZRRoiVg9h966KEghdltt93CaKONFv/xThoitxRMVRneW6VqJEdmHXpiMLtlKOAiiywSFaLq6MJgZpepSdrWaBH4M//MnPM9adAQ5ua2224Lp5xySpBDNpSs/xJdxLnQQgtFbUmDaUzrnHTSSU1NJebCiVdaaaUw99xzd3mdKJUwnnHGGXFPrSBZSy+9dLjhhhtK6UgIXnrppdJ5ZRMISZUqFXfTSvTdxUQzfUWtLdtYscpRNQDL16WpRT8NP2612cReFB1YFi7kiy++6BIRV2UwAgrmcm1iEhGXlSj6Zi7Je9sdvnO66aaL6Vo+aLRANGHp6TcxEAtVZXTSpDpUEgCyCDnAIT7ZcsstYxq16667xrp0GgAIf9/u4MZYwg8++KC2hLKk2jPXJBUyJw3gSf7+Zu/tMLgOdWQRRx55ZPwF4QWe0pE0aJUSpbKowU3IaxvBnaxas3quxgolU5qsPi5gFBjmLgssymUQOvGHlKxZypee7TC4DoNF3+IH9Vh1ZMFjcWCymrf6OfPN1xdjgPSMdViARmAE8+49Ypu77roruoditM9Mn3feebWqFuGybtnoMLhAodtvvz2sssoqAUa9/fbblyJSIlqmFFOkL8UhHphnnnliKgVEKQ65/AwzzBCZJbMYa6yxmvKMpZDlSCMFjmWjw+AChQQwUpEq5i89KvBaccUVY+RfHNItqaVaO+0slhiBKubsvPPOpcKU1pbry2KKFad6zO4wuEwFKv7OZNcDUfhSmsn8gmnzdNDSfGpV0CLfimynSl9YXQYDEAQV0Ci5GbOgZgq8IHFV8zClrDnnnLNL8GGdF198MaYEVfFXKQTCTDrppLVWGcgWTBsgU2UAPJhfSFr/GtIpQVMCgrxfzt8/RzcGr7HGGrHNVaBRlEhRHhBEYKGRrdEQ5fkdJOkD88qKNQQMEDM+qV63ZFqXoBEo8KdAp4hFQ9F0byqGNxvyVxh6oyCntwiOocx9Gssvv3zsEO2fo8Zgfb9XXHFFDNFTxJb6juRgsGO4sJyMefCbQOTNN98Mn3zySdwzDYMArb/++hHmAxRgNAuQhlSCv2IdmDWFAihOntfRVoEErFthWzcFRpuTtF7gApclTOBKc5X8ckwbQwms/SiY0yQwaP8aKTrO34dejdKp3thXNyxaYYDmNYIrEUowgXh8AIIr2xnyQYMAMMOY0KiIjrHqpik/zCspyoM0FkMUJODH9cqCNBNiJQplbUSsiiT2p3OCWSYABA2jwbDtts0WiW9vjRoU0cVv3FOxWY4S6c/md83JrVv6b39Xxb9WEYguDFYZYX4TwxotgJG0mYTyaemUAjNIQpXwJO/NarU+kBaroCgm8LNpyEGZMr3BLEURqsv35d0qRqA7Jc58EBrokBSFK6gKVVYhHDRLFaveUCjhighbEY+nvawbwfZdBNNc/6AXgWSZeqrfq8ZgmiI1aLVtlq9OPc1lRYpmhEOUNGhHmZAV17KHdIyF9spJMTjHk3uSwdAprbQ0smqwWCY4cumjjjoqWtB2j9gU39FJk8qo3uR3ysDSOG+V4pB2l2PNgCbFNKrd9dJzHQb/UwqGEN0A11bsna6ytIqRAFFw2xsBYIfBVbhQcY5zVvDpKiVTMQhYktuAdPXW6DC4BynLZMt9YdhlTQACKd2Q0sDeHB0G9zB1RcbamZpF/l7Jb+fnpnt4G7XlOgzuYcoq+1Xp7tCB6Qxwb4+6DCaBwAUVkHQkU2cBAOHuu++uvCcfoW9LR6MURuqjPCY/rNqR4GWAD3sBsqQhsFGDrZpOAU7sPy/cV/6QihMhc/xp8dvkvPX8cv/AprsxGIyoYS4/kJ1/H2RGz7CiQaMhh5PQP/bYYw0PSuuoBKw0M2XWcRyDUOV5cnovDQByEJpmvWRQIc19Upqq109U5GmXaYof0Ktc6OS2YFagjQbCPC8XOesWKTsF0c5e6qZJrlw4/vjjSxu4YdPm6VbMK0s2qqtBywuYst7ZnPRi0g5dEnmqk+YNdtAdUKikH7TYrN0Fk6FmSnL1hI6ggkU32GCDXmWu74Kpq9Omb/HnAw44IDYDCMDsE0KVmExon3zyyV4NtGoaTJNaPe8K+1WsdrWBRnRmVAWo1XXefvvtLifY9Scpq7WCxxI061x44YU1gVe9ASC0c+KgHa3RfEdYvY+2en+RFqpokDYQLAvV226jW7GhnQ/rPBNiOy2NxFxMbnasBBTLcjnv+0+uZ6hC9w6Dq1CpwhwollhBy0+9eKHeElpuuEXBYm+NDoN7i7IV13X2qTddSIfBFRnRV6d1GNxXOVdx3x0GVyRUX53WYXBf5VzFfdcYLJ/V5eiIRWp90UKij0kg4GhpfoRDv68DV7rrc3TImRmHuoEU+Q0z7733XowwnQLYfPPN67a7Wl9Uqd3WfHP1doEoU3tQ2kNqCLTX/P2udnCeyBrNBqhTy62OzUYXmmpEVMgHP+a1WkCP/RWHVpz8ikPghq4S7cZpAD3qFfXN0WZbvJXHAXs91TntrWtfMIey0Q2qRFRtqIAPJ+zUK5W1FKVTgzZoELABX8X4/Ooel4poKgN6CP9Tou+CUxeHQp7AhkAJA0CRrkTEKIe3fZQCuj1Yx3sJkj6wdAOuvXk31Mylpmno7xKVlrWnaovRsAeNK146ltbyHeZIgbwvDe9zEkHTH4jU/uTBBAG9oHDQrNRerC8L43278qCb8/KD6HB+kCuESwdpjtxpOy7eLWI961RpkarLYMm3szKYhYAYnA/a6UYaSBPs1bzUQw13heAYOhkdkjLPfLBd8cwveBPMiPkGImi/pQ3WSikEUMA+CArCsTTAAtpHy0m5UYXBBFSzoCIIbap3Yh6UCuZ0CWgCLxINXC2hUABmJOQQKTkty4Ru8GWtvAob4Ep7hs27nsFBAt/IYqabdjXxY7j/Trf0pHehj07XvKEQgkhgqpyfrstgWqdobZMQmRwyZEbSZSYYqJtRJ2ViBGY7Wgm2QzjFCR/HMiBMPQZjvttmDCZWO61e6rx65DmHwpyI8MEEQvcEKJIkw6ERugqDCaD7IDXmuXC7XqGCACkQ0Ej7gE7B1w0uyEWnxa5KvdzmUgCCZz565PSzdxbPd7AABsHAcDi+ZwlAcjs9zmCaQyM0uivr5US2GT6FKWK2MJHm6C4keQat47cxF6MxxrlWz2FGmQb7eB2eCFH0VZruYbcEj2ml0Uy3w9IYQoDKGOzUvxZdHRXiCBrqno38PC5zq52GthEi5pOgM60IzkQr1mOGAXpEM4x3zTK34vSfG+0cGjcIUd59yadiPD+PLtYTN2CyKptvNXqcwUwtyeVjMJmU5kGMMp9KEunXZkvTEZ3ZYGJILAbTQJJIis1RYmQWyzS4GYO5C4UNzEfMdCUgIgL3+XPVmmY+WGDoMnLMQUxr8OUqW6l9xkUu8803X1xT+ZQA+zvvJdAYnNwDU84n+i7CIFBltZjnnMEsnT2nAdb0DqVZwklQ9ZuPM844sYImFukVBqt0+ADHUphVUuvoh+FjEI80pr5dEZ1o2xkhUpczOGmBzWOwbocyBouimV8n8fIjHp6jaYnQhAaz/T3NoAUE0kkKVz41CrJ8S36uivD6Lv3NKXYQUIr40/8yQBbBNdEsZUf0sT7BUPtVwTKfQBBuEbFoGcPFMwarc80110SNVVbks1XMMJnFcv+0YE2Ejsb+bW89rsEpirYpAYLN8Be0z4mFFHylIyDJxAi23KuVTDRpT7fS+ZB0drbMRDPl3IQol5YB7gkUArlNh7lkYYo+HbH5aALX6JBXIjxTLpJPgw+kOdwKE+79vtM5qzS4G3NYANc7cDvJBxMqczFF1M3UEjgME/XTzFTUp7noIbCiABoauBqxgP2xIpTBiQ+BJT8tRST0KYsRrwjkuJKy0TBN8qB0hRnzUnknvyV69CH5yUMbZGZIMyIlE50YzJdjjFGmweYwbVwB5mKqqJfmylntQxqR0qS0HiHgNry7EYNpvSCOxuQnDQklU+wdzKt3M/d5EcDamIyxOiZzBtszJeCy+F7CiOn+zLqob6OhP9Niz5vDahAYnS85PVkZ61sTbQm0v8Nk1oKr4mZaOgCOafwHX5HffYWhCI6BiON2uVyyU+Dl/I/zOqSMqWLG0mE0c/hJvipdXJIkT65JYkXkaaR7spjgdNMcAfGRiehcByJgThqY4uNpRb1rhmiC4Ma35LmmdwiM+FpAjXhC9JwfHwEsEHZ7sIYYo/j/k0AnNGCtpDUESbyCqamLQ0zi/XAE6+iuzPN434JGrIpA1mVy0sK8kYF1o91JgZppcQeqLLNxffz3DoP7OAPLtt9hcBmF+vjvHQb3cQaWbb/D4DIK9fHfOwzu4wws236HwWUU6uO//weMM9byjBL1uAAAAABJRU5ErkJggg=="/>
        <xdr:cNvSpPr>
          <a:spLocks noChangeAspect="1" noChangeArrowheads="1"/>
        </xdr:cNvSpPr>
      </xdr:nvSpPr>
      <xdr:spPr bwMode="auto">
        <a:xfrm>
          <a:off x="11191875" y="123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xdr:row>
      <xdr:rowOff>0</xdr:rowOff>
    </xdr:from>
    <xdr:ext cx="304800" cy="304800"/>
    <xdr:sp macro="" textlink="">
      <xdr:nvSpPr>
        <xdr:cNvPr id="8" name="AutoShape 3" descr="data:image/png;base64,iVBORw0KGgoAAAANSUhEUgAAAHgAAABBCAYAAAAaEWC3AAAAAXNSR0IArs4c6QAAEttJREFUeF7t3QOQLMkWBuC8a9u2bdu2bcTaNmJt27Zt27Zt48WX8bIjp6a7q7p35r6Yt50RG3v3dlZW1vH5z8ncfn///fffoTP+bynQr8Pg/1vexg/rMLgF/s4222zh7LPPDpNPPnkLT7U/9bTTTgszzzxzmH766dtepC6Dv/vuu/D000+HW265pcvC2223XRhuuOHCIIMMUumFP/30U/j222/DcccdV5u/1VZbhSGGGCKuU3X8/PPP4euvvw633npreO2118KUU04ZFlhggTD00EPHf6qMP//8M/z1119h4IEHrjK925z3338/YPBhhx0W1lxzzbbWaOWh33//PSy22GJhookmCqeeemorj3aZ243BF110Udhnn33CG2+80W1RjJllllnCscceG6aZZpqmLyXp5j3//PORsPkYe+yxw5JLLhkOP/zwMNRQQzVd56CDDgpXXXVVeOqpp7rNm2SSScL+++8fVl111VICbL311mHZZZcNCy64YOncehO8f9ZZZw2LLrpouPbaa8OAAw7Y1jpVH/rqq6/C+OOPH8Ybb7zwyCOPhMEHH7zqo40ZfMQRR4SddtqpdKF+/fqFE088Mcw///wBs4Yccsj4DEY+99xz4dxzzw3HHHNM6TpM3e677x6WWGKJMMIII9Tm//HHH1EwDjnkkHD55ZeXrrPRRhuFzTbbLMw444xd5v7yyy/hmWeeCeecc07UgptuuiksvvjipevVm7DaaquFSy+9NBL82WefDcMMM0xb61R96Pzzzw/rrLNOGHHEEcOjjz4aJpxwwqqP1mcwQiBQUdsarTrAAANEU4u5Aw00UJwmIP/mm28C01x10ATMzc1+O+uQ8CQke+21VyTKzTffHE37r7/+GrfzTxhsf8ym8dlnn4WRRx656ie2NY8Aff/99/HZbbbZppLC1HtRzUQ//vjj0cdUZXBbu/4fP9Qug08//fSwySab1HY/11xzhfvvv7/Xvuadd96J5jkNivfEE0+09b4OgyuQbfXVVw+XXHJJN/M/6KCDVni69SlnnXVW2HDDDbs8+PLLL4fJJpus5cU6DA4hvPXWW2GCCSaoS7wffvghzDTTTOHVV1/t8vtll10WVl555ZYJXuWBFVZYIVx99dVdpu6www5BjNTq+NczeM899wwHH3xwEDg2GvXclvnNniEwXMLEE0/cZdltt902nHDCCTFeqTemnXbamKIWh3RJBvDRRx+Fjz/+OIw77rjh3XffDTIJ1oXPPvPMMwPhyMe/nsEidpG/vFrO3hND/oroww47bLflfvvtt/Dpp5/GgPbzzz/vidfF9zzwwAPRhKeANy38r2dwIoQgZu+99w533HFHLVpulfrAGxE8QKiZdlv34YcfDoceemi47rrrWn1NbT7QZt111w377rtvGHPMMeuuU5fBggcpx1prrdXloQsuuCCmQZClKkPqQrrWXnvt2nTR+gsvvBDXoT1VBvMjHRO9ykMNe4G4/fjjj1WWiM/fc8890Z82GszmFltsEQQ5NK3qwEwA0IMPPtgyALLffvtFRsvZWxm+B7I3xxxzNBWmbgxebrnlwo477hhRG7luPvgi+TKfdeWVVzbcj5wRAgUIgXjl8CAiyk0FEdClZjkzGDLhsdKG3O/Zi8jy4osvju9qNkYaaaQAoVt44YVLaWh/kCroWFUmA2Q23XTTMPzww5euX5zgfXfeeWeEP+XXVQaAiAsoQxOtVWMwv2CjRx99dDRR9913X7j++utr70NgoPe8884bA4Qbb7wx7LHHHuH111+vaTRtnWKKKcLJJ58cBAs0Xb4Iavvyyy/jWlNNNVVYaqmlwuijjx6DCdJLEnP/x3p41y677BKZ4jc+BrpFOJgjPmz22WePQnjvvfdGMAC8mms0AbHfAw88MEw99dQxxy/6qEYERYNRRx01vq/ZIIAbb7xxFb40nQMdY+l8Y7Ox3nrrxWCqqHyNnumGRXvRMsssEz788MMAoM8HTQT0M3WYCWlB/ITwDDbYYNG0M/EiPCZVxJevQwvBb3wVDfYbyc1NFITMHMx45ZVXoiUggHnkyUqMMcYYEbEaZZRRoiVg9h966KEghdltt93CaKONFv/xThoitxRMVRneW6VqJEdmHXpiMLtlKOAiiywSFaLq6MJgZpepSdrWaBH4M//MnPM9adAQ5ua2224Lp5xySpBDNpSs/xJdxLnQQgtFbUmDaUzrnHTSSU1NJebCiVdaaaUw99xzd3mdKJUwnnHGGXFPrSBZSy+9dLjhhhtK6UgIXnrppdJ5ZRMISZUqFXfTSvTdxUQzfUWtLdtYscpRNQDL16WpRT8NP2612cReFB1YFi7kiy++6BIRV2UwAgrmcm1iEhGXlSj6Zi7Je9sdvnO66aaL6Vo+aLRANGHp6TcxEAtVZXTSpDpUEgCyCDnAIT7ZcsstYxq16667xrp0GgAIf9/u4MZYwg8++KC2hLKk2jPXJBUyJw3gSf7+Zu/tMLgOdWQRRx55ZPwF4QWe0pE0aJUSpbKowU3IaxvBnaxas3quxgolU5qsPi5gFBjmLgssymUQOvGHlKxZypee7TC4DoNF3+IH9Vh1ZMFjcWCymrf6OfPN1xdjgPSMdViARmAE8+49Ypu77roruoditM9Mn3feebWqFuGybtnoMLhAodtvvz2sssoqAUa9/fbblyJSIlqmFFOkL8UhHphnnnliKgVEKQ65/AwzzBCZJbMYa6yxmvKMpZDlSCMFjmWjw+AChQQwUpEq5i89KvBaccUVY+RfHNItqaVaO+0slhiBKubsvPPOpcKU1pbry2KKFad6zO4wuEwFKv7OZNcDUfhSmsn8gmnzdNDSfGpV0CLfimynSl9YXQYDEAQV0Ci5GbOgZgq8IHFV8zClrDnnnLNL8GGdF198MaYEVfFXKQTCTDrppLVWGcgWTBsgU2UAPJhfSFr/GtIpQVMCgrxfzt8/RzcGr7HGGrHNVaBRlEhRHhBEYKGRrdEQ5fkdJOkD88qKNQQMEDM+qV63ZFqXoBEo8KdAp4hFQ9F0byqGNxvyVxh6oyCntwiOocx9Gssvv3zsEO2fo8Zgfb9XXHFFDNFTxJb6juRgsGO4sJyMefCbQOTNN98Mn3zySdwzDYMArb/++hHmAxRgNAuQhlSCv2IdmDWFAihOntfRVoEErFthWzcFRpuTtF7gApclTOBKc5X8ckwbQwms/SiY0yQwaP8aKTrO34dejdKp3thXNyxaYYDmNYIrEUowgXh8AIIr2xnyQYMAMMOY0KiIjrHqpik/zCspyoM0FkMUJODH9cqCNBNiJQplbUSsiiT2p3OCWSYABA2jwbDtts0WiW9vjRoU0cVv3FOxWY4S6c/md83JrVv6b39Xxb9WEYguDFYZYX4TwxotgJG0mYTyaemUAjNIQpXwJO/NarU+kBaroCgm8LNpyEGZMr3BLEURqsv35d0qRqA7Jc58EBrokBSFK6gKVVYhHDRLFaveUCjhighbEY+nvawbwfZdBNNc/6AXgWSZeqrfq8ZgmiI1aLVtlq9OPc1lRYpmhEOUNGhHmZAV17KHdIyF9spJMTjHk3uSwdAprbQ0smqwWCY4cumjjjoqWtB2j9gU39FJk8qo3uR3ysDSOG+V4pB2l2PNgCbFNKrd9dJzHQb/UwqGEN0A11bsna6ytIqRAFFw2xsBYIfBVbhQcY5zVvDpKiVTMQhYktuAdPXW6DC4BynLZMt9YdhlTQACKd2Q0sDeHB0G9zB1RcbamZpF/l7Jb+fnpnt4G7XlOgzuYcoq+1Xp7tCB6Qxwb4+6DCaBwAUVkHQkU2cBAOHuu++uvCcfoW9LR6MURuqjPCY/rNqR4GWAD3sBsqQhsFGDrZpOAU7sPy/cV/6QihMhc/xp8dvkvPX8cv/AprsxGIyoYS4/kJ1/H2RGz7CiQaMhh5PQP/bYYw0PSuuoBKw0M2XWcRyDUOV5cnovDQByEJpmvWRQIc19Upqq109U5GmXaYof0Ktc6OS2YFagjQbCPC8XOesWKTsF0c5e6qZJrlw4/vjjSxu4YdPm6VbMK0s2qqtBywuYst7ZnPRi0g5dEnmqk+YNdtAdUKikH7TYrN0Fk6FmSnL1hI6ggkU32GCDXmWu74Kpq9Omb/HnAw44IDYDCMDsE0KVmExon3zyyV4NtGoaTJNaPe8K+1WsdrWBRnRmVAWo1XXefvvtLifY9Scpq7WCxxI061x44YU1gVe9ASC0c+KgHa3RfEdYvY+2en+RFqpokDYQLAvV226jW7GhnQ/rPBNiOy2NxFxMbnasBBTLcjnv+0+uZ6hC9w6Dq1CpwhwollhBy0+9eKHeElpuuEXBYm+NDoN7i7IV13X2qTddSIfBFRnRV6d1GNxXOVdx3x0GVyRUX53WYXBf5VzFfdcYLJ/V5eiIRWp90UKij0kg4GhpfoRDv68DV7rrc3TImRmHuoEU+Q0z7733XowwnQLYfPPN67a7Wl9Uqd3WfHP1doEoU3tQ2kNqCLTX/P2udnCeyBrNBqhTy62OzUYXmmpEVMgHP+a1WkCP/RWHVpz8ikPghq4S7cZpAD3qFfXN0WZbvJXHAXs91TntrWtfMIey0Q2qRFRtqIAPJ+zUK5W1FKVTgzZoELABX8X4/Ooel4poKgN6CP9Tou+CUxeHQp7AhkAJA0CRrkTEKIe3fZQCuj1Yx3sJkj6wdAOuvXk31Mylpmno7xKVlrWnaovRsAeNK146ltbyHeZIgbwvDe9zEkHTH4jU/uTBBAG9oHDQrNRerC8L43278qCb8/KD6HB+kCuESwdpjtxpOy7eLWI961RpkarLYMm3szKYhYAYnA/a6UYaSBPs1bzUQw13heAYOhkdkjLPfLBd8cwveBPMiPkGImi/pQ3WSikEUMA+CArCsTTAAtpHy0m5UYXBBFSzoCIIbap3Yh6UCuZ0CWgCLxINXC2hUABmJOQQKTkty4Ru8GWtvAob4Ep7hs27nsFBAt/IYqabdjXxY7j/Trf0pHehj07XvKEQgkhgqpyfrstgWqdobZMQmRwyZEbSZSYYqJtRJ2ViBGY7Wgm2QzjFCR/HMiBMPQZjvttmDCZWO61e6rx65DmHwpyI8MEEQvcEKJIkw6ERugqDCaD7IDXmuXC7XqGCACkQ0Ej7gE7B1w0uyEWnxa5KvdzmUgCCZz565PSzdxbPd7AABsHAcDi+ZwlAcjs9zmCaQyM0uivr5US2GT6FKWK2MJHm6C4keQat47cxF6MxxrlWz2FGmQb7eB2eCFH0VZruYbcEj2ml0Uy3w9IYQoDKGOzUvxZdHRXiCBrqno38PC5zq52GthEi5pOgM60IzkQr1mOGAXpEM4x3zTK34vSfG+0cGjcIUd59yadiPD+PLtYTN2CyKptvNXqcwUwtyeVjMJmU5kGMMp9KEunXZkvTEZ3ZYGJILAbTQJJIis1RYmQWyzS4GYO5C4UNzEfMdCUgIgL3+XPVmmY+WGDoMnLMQUxr8OUqW6l9xkUu8803X1xT+ZQA+zvvJdAYnNwDU84n+i7CIFBltZjnnMEsnT2nAdb0DqVZwklQ9ZuPM844sYImFukVBqt0+ADHUphVUuvoh+FjEI80pr5dEZ1o2xkhUpczOGmBzWOwbocyBouimV8n8fIjHp6jaYnQhAaz/T3NoAUE0kkKVz41CrJ8S36uivD6Lv3NKXYQUIr40/8yQBbBNdEsZUf0sT7BUPtVwTKfQBBuEbFoGcPFMwarc80110SNVVbks1XMMJnFcv+0YE2Ejsb+bW89rsEpirYpAYLN8Be0z4mFFHylIyDJxAi23KuVTDRpT7fS+ZB0drbMRDPl3IQol5YB7gkUArlNh7lkYYo+HbH5aALX6JBXIjxTLpJPgw+kOdwKE+79vtM5qzS4G3NYANc7cDvJBxMqczFF1M3UEjgME/XTzFTUp7noIbCiABoauBqxgP2xIpTBiQ+BJT8tRST0KYsRrwjkuJKy0TBN8qB0hRnzUnknvyV69CH5yUMbZGZIMyIlE50YzJdjjFGmweYwbVwB5mKqqJfmylntQxqR0qS0HiHgNry7EYNpvSCOxuQnDQklU+wdzKt3M/d5EcDamIyxOiZzBtszJeCy+F7CiOn+zLqob6OhP9Niz5vDahAYnS85PVkZ61sTbQm0v8Nk1oKr4mZaOgCOafwHX5HffYWhCI6BiON2uVyyU+Dl/I/zOqSMqWLG0mE0c/hJvipdXJIkT65JYkXkaaR7spjgdNMcAfGRiehcByJgThqY4uNpRb1rhmiC4Ma35LmmdwiM+FpAjXhC9JwfHwEsEHZ7sIYYo/j/k0AnNGCtpDUESbyCqamLQ0zi/XAE6+iuzPN434JGrIpA1mVy0sK8kYF1o91JgZppcQeqLLNxffz3DoP7OAPLtt9hcBmF+vjvHQb3cQaWbb/D4DIK9fHfOwzu4wws236HwWUU6uO//weMM9byjBL1uAAAAABJRU5ErkJggg=="/>
        <xdr:cNvSpPr>
          <a:spLocks noChangeAspect="1" noChangeArrowheads="1"/>
        </xdr:cNvSpPr>
      </xdr:nvSpPr>
      <xdr:spPr bwMode="auto">
        <a:xfrm>
          <a:off x="11191875" y="123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xdr:row>
      <xdr:rowOff>0</xdr:rowOff>
    </xdr:from>
    <xdr:ext cx="304800" cy="304800"/>
    <xdr:sp macro="" textlink="">
      <xdr:nvSpPr>
        <xdr:cNvPr id="10" name="AutoShape 1" descr="data:image/png;base64,iVBORw0KGgoAAAANSUhEUgAAAHgAAABBCAYAAAAaEWC3AAAAAXNSR0IArs4c6QAAEttJREFUeF7t3QOQLMkWBuC8a9u2bdu2bcTaNmJt27Zt27Zt48WX8bIjp6a7q7p35r6Yt50RG3v3dlZW1vH5z8ncfn///fffoTP+bynQr8Pg/1vexg/rMLgF/s4222zh7LPPDpNPPnkLT7U/9bTTTgszzzxzmH766dtepC6Dv/vuu/D000+HW265pcvC2223XRhuuOHCIIMMUumFP/30U/j222/DcccdV5u/1VZbhSGGGCKuU3X8/PPP4euvvw633npreO2118KUU04ZFlhggTD00EPHf6qMP//8M/z1119h4IEHrjK925z3338/YPBhhx0W1lxzzbbWaOWh33//PSy22GJhookmCqeeemorj3aZ243BF110Udhnn33CG2+80W1RjJllllnCscceG6aZZpqmLyXp5j3//PORsPkYe+yxw5JLLhkOP/zwMNRQQzVd56CDDgpXXXVVeOqpp7rNm2SSScL+++8fVl111VICbL311mHZZZcNCy64YOncehO8f9ZZZw2LLrpouPbaa8OAAw7Y1jpVH/rqq6/C+OOPH8Ybb7zwyCOPhMEHH7zqo40ZfMQRR4SddtqpdKF+/fqFE088Mcw///wBs4Yccsj4DEY+99xz4dxzzw3HHHNM6TpM3e677x6WWGKJMMIII9Tm//HHH1EwDjnkkHD55ZeXrrPRRhuFzTbbLMw444xd5v7yyy/hmWeeCeecc07UgptuuiksvvjipevVm7DaaquFSy+9NBL82WefDcMMM0xb61R96Pzzzw/rrLNOGHHEEcOjjz4aJpxwwqqP1mcwQiBQUdsarTrAAANEU4u5Aw00UJwmIP/mm28C01x10ATMzc1+O+uQ8CQke+21VyTKzTffHE37r7/+GrfzTxhsf8ym8dlnn4WRRx656ie2NY8Aff/99/HZbbbZppLC1HtRzUQ//vjj0cdUZXBbu/4fP9Qug08//fSwySab1HY/11xzhfvvv7/Xvuadd96J5jkNivfEE0+09b4OgyuQbfXVVw+XXHJJN/M/6KCDVni69SlnnXVW2HDDDbs8+PLLL4fJJpus5cU6DA4hvPXWW2GCCSaoS7wffvghzDTTTOHVV1/t8vtll10WVl555ZYJXuWBFVZYIVx99dVdpu6www5BjNTq+NczeM899wwHH3xwEDg2GvXclvnNniEwXMLEE0/cZdltt902nHDCCTFeqTemnXbamKIWh3RJBvDRRx+Fjz/+OIw77rjh3XffDTIJ1oXPPvPMMwPhyMe/nsEidpG/vFrO3hND/oroww47bLflfvvtt/Dpp5/GgPbzzz/vidfF9zzwwAPRhKeANy38r2dwIoQgZu+99w533HFHLVpulfrAGxE8QKiZdlv34YcfDoceemi47rrrWn1NbT7QZt111w377rtvGHPMMeuuU5fBggcpx1prrdXloQsuuCCmQZClKkPqQrrWXnvt2nTR+gsvvBDXoT1VBvMjHRO9ykMNe4G4/fjjj1WWiM/fc8890Z82GszmFltsEQQ5NK3qwEwA0IMPPtgyALLffvtFRsvZWxm+B7I3xxxzNBWmbgxebrnlwo477hhRG7luPvgi+TKfdeWVVzbcj5wRAgUIgXjl8CAiyk0FEdClZjkzGDLhsdKG3O/Zi8jy4osvju9qNkYaaaQAoVt44YVLaWh/kCroWFUmA2Q23XTTMPzww5euX5zgfXfeeWeEP+XXVQaAiAsoQxOtVWMwv2CjRx99dDRR9913X7j++utr70NgoPe8884bA4Qbb7wx7LHHHuH111+vaTRtnWKKKcLJJ58cBAs0Xb4Iavvyyy/jWlNNNVVYaqmlwuijjx6DCdJLEnP/x3p41y677BKZ4jc+BrpFOJgjPmz22WePQnjvvfdGMAC8mms0AbHfAw88MEw99dQxxy/6qEYERYNRRx01vq/ZIIAbb7xxFb40nQMdY+l8Y7Ox3nrrxWCqqHyNnumGRXvRMsssEz788MMAoM8HTQT0M3WYCWlB/ITwDDbYYNG0M/EiPCZVxJevQwvBb3wVDfYbyc1NFITMHMx45ZVXoiUggHnkyUqMMcYYEbEaZZRRoiVg9h966KEghdltt93CaKONFv/xThoitxRMVRneW6VqJEdmHXpiMLtlKOAiiywSFaLq6MJgZpepSdrWaBH4M//MnPM9adAQ5ua2224Lp5xySpBDNpSs/xJdxLnQQgtFbUmDaUzrnHTSSU1NJebCiVdaaaUw99xzd3mdKJUwnnHGGXFPrSBZSy+9dLjhhhtK6UgIXnrppdJ5ZRMISZUqFXfTSvTdxUQzfUWtLdtYscpRNQDL16WpRT8NP2612cReFB1YFi7kiy++6BIRV2UwAgrmcm1iEhGXlSj6Zi7Je9sdvnO66aaL6Vo+aLRANGHp6TcxEAtVZXTSpDpUEgCyCDnAIT7ZcsstYxq16667xrp0GgAIf9/u4MZYwg8++KC2hLKk2jPXJBUyJw3gSf7+Zu/tMLgOdWQRRx55ZPwF4QWe0pE0aJUSpbKowU3IaxvBnaxas3quxgolU5qsPi5gFBjmLgssymUQOvGHlKxZypee7TC4DoNF3+IH9Vh1ZMFjcWCymrf6OfPN1xdjgPSMdViARmAE8+49Ypu77roruoditM9Mn3feebWqFuGybtnoMLhAodtvvz2sssoqAUa9/fbblyJSIlqmFFOkL8UhHphnnnliKgVEKQ65/AwzzBCZJbMYa6yxmvKMpZDlSCMFjmWjw+AChQQwUpEq5i89KvBaccUVY+RfHNItqaVaO+0slhiBKubsvPPOpcKU1pbry2KKFad6zO4wuEwFKv7OZNcDUfhSmsn8gmnzdNDSfGpV0CLfimynSl9YXQYDEAQV0Ci5GbOgZgq8IHFV8zClrDnnnLNL8GGdF198MaYEVfFXKQTCTDrppLVWGcgWTBsgU2UAPJhfSFr/GtIpQVMCgrxfzt8/RzcGr7HGGrHNVaBRlEhRHhBEYKGRrdEQ5fkdJOkD88qKNQQMEDM+qV63ZFqXoBEo8KdAp4hFQ9F0byqGNxvyVxh6oyCntwiOocx9Gssvv3zsEO2fo8Zgfb9XXHFFDNFTxJb6juRgsGO4sJyMefCbQOTNN98Mn3zySdwzDYMArb/++hHmAxRgNAuQhlSCv2IdmDWFAihOntfRVoEErFthWzcFRpuTtF7gApclTOBKc5X8ckwbQwms/SiY0yQwaP8aKTrO34dejdKp3thXNyxaYYDmNYIrEUowgXh8AIIr2xnyQYMAMMOY0KiIjrHqpik/zCspyoM0FkMUJODH9cqCNBNiJQplbUSsiiT2p3OCWSYABA2jwbDtts0WiW9vjRoU0cVv3FOxWY4S6c/md83JrVv6b39Xxb9WEYguDFYZYX4TwxotgJG0mYTyaemUAjNIQpXwJO/NarU+kBaroCgm8LNpyEGZMr3BLEURqsv35d0qRqA7Jc58EBrokBSFK6gKVVYhHDRLFaveUCjhighbEY+nvawbwfZdBNNc/6AXgWSZeqrfq8ZgmiI1aLVtlq9OPc1lRYpmhEOUNGhHmZAV17KHdIyF9spJMTjHk3uSwdAprbQ0smqwWCY4cumjjjoqWtB2j9gU39FJk8qo3uR3ysDSOG+V4pB2l2PNgCbFNKrd9dJzHQb/UwqGEN0A11bsna6ytIqRAFFw2xsBYIfBVbhQcY5zVvDpKiVTMQhYktuAdPXW6DC4BynLZMt9YdhlTQACKd2Q0sDeHB0G9zB1RcbamZpF/l7Jb+fnpnt4G7XlOgzuYcoq+1Xp7tCB6Qxwb4+6DCaBwAUVkHQkU2cBAOHuu++uvCcfoW9LR6MURuqjPCY/rNqR4GWAD3sBsqQhsFGDrZpOAU7sPy/cV/6QihMhc/xp8dvkvPX8cv/AprsxGIyoYS4/kJ1/H2RGz7CiQaMhh5PQP/bYYw0PSuuoBKw0M2XWcRyDUOV5cnovDQByEJpmvWRQIc19Upqq109U5GmXaYof0Ktc6OS2YFagjQbCPC8XOesWKTsF0c5e6qZJrlw4/vjjSxu4YdPm6VbMK0s2qqtBywuYst7ZnPRi0g5dEnmqk+YNdtAdUKikH7TYrN0Fk6FmSnL1hI6ggkU32GCDXmWu74Kpq9Omb/HnAw44IDYDCMDsE0KVmExon3zyyV4NtGoaTJNaPe8K+1WsdrWBRnRmVAWo1XXefvvtLifY9Scpq7WCxxI061x44YU1gVe9ASC0c+KgHa3RfEdYvY+2en+RFqpokDYQLAvV226jW7GhnQ/rPBNiOy2NxFxMbnasBBTLcjnv+0+uZ6hC9w6Dq1CpwhwollhBy0+9eKHeElpuuEXBYm+NDoN7i7IV13X2qTddSIfBFRnRV6d1GNxXOVdx3x0GVyRUX53WYXBf5VzFfdcYLJ/V5eiIRWp90UKij0kg4GhpfoRDv68DV7rrc3TImRmHuoEU+Q0z7733XowwnQLYfPPN67a7Wl9Uqd3WfHP1doEoU3tQ2kNqCLTX/P2udnCeyBrNBqhTy62OzUYXmmpEVMgHP+a1WkCP/RWHVpz8ikPghq4S7cZpAD3qFfXN0WZbvJXHAXs91TntrWtfMIey0Q2qRFRtqIAPJ+zUK5W1FKVTgzZoELABX8X4/Ooel4poKgN6CP9Tou+CUxeHQp7AhkAJA0CRrkTEKIe3fZQCuj1Yx3sJkj6wdAOuvXk31Mylpmno7xKVlrWnaovRsAeNK146ltbyHeZIgbwvDe9zEkHTH4jU/uTBBAG9oHDQrNRerC8L43278qCb8/KD6HB+kCuESwdpjtxpOy7eLWI961RpkarLYMm3szKYhYAYnA/a6UYaSBPs1bzUQw13heAYOhkdkjLPfLBd8cwveBPMiPkGImi/pQ3WSikEUMA+CArCsTTAAtpHy0m5UYXBBFSzoCIIbap3Yh6UCuZ0CWgCLxINXC2hUABmJOQQKTkty4Ru8GWtvAob4Ep7hs27nsFBAt/IYqabdjXxY7j/Trf0pHehj07XvKEQgkhgqpyfrstgWqdobZMQmRwyZEbSZSYYqJtRJ2ViBGY7Wgm2QzjFCR/HMiBMPQZjvttmDCZWO61e6rx65DmHwpyI8MEEQvcEKJIkw6ERugqDCaD7IDXmuXC7XqGCACkQ0Ej7gE7B1w0uyEWnxa5KvdzmUgCCZz565PSzdxbPd7AABsHAcDi+ZwlAcjs9zmCaQyM0uivr5US2GT6FKWK2MJHm6C4keQat47cxF6MxxrlWz2FGmQb7eB2eCFH0VZruYbcEj2ml0Uy3w9IYQoDKGOzUvxZdHRXiCBrqno38PC5zq52GthEi5pOgM60IzkQr1mOGAXpEM4x3zTK34vSfG+0cGjcIUd59yadiPD+PLtYTN2CyKptvNXqcwUwtyeVjMJmU5kGMMp9KEunXZkvTEZ3ZYGJILAbTQJJIis1RYmQWyzS4GYO5C4UNzEfMdCUgIgL3+XPVmmY+WGDoMnLMQUxr8OUqW6l9xkUu8803X1xT+ZQA+zvvJdAYnNwDU84n+i7CIFBltZjnnMEsnT2nAdb0DqVZwklQ9ZuPM844sYImFukVBqt0+ADHUphVUuvoh+FjEI80pr5dEZ1o2xkhUpczOGmBzWOwbocyBouimV8n8fIjHp6jaYnQhAaz/T3NoAUE0kkKVz41CrJ8S36uivD6Lv3NKXYQUIr40/8yQBbBNdEsZUf0sT7BUPtVwTKfQBBuEbFoGcPFMwarc80110SNVVbks1XMMJnFcv+0YE2Ejsb+bW89rsEpirYpAYLN8Be0z4mFFHylIyDJxAi23KuVTDRpT7fS+ZB0drbMRDPl3IQol5YB7gkUArlNh7lkYYo+HbH5aALX6JBXIjxTLpJPgw+kOdwKE+79vtM5qzS4G3NYANc7cDvJBxMqczFF1M3UEjgME/XTzFTUp7noIbCiABoauBqxgP2xIpTBiQ+BJT8tRST0KYsRrwjkuJKy0TBN8qB0hRnzUnknvyV69CH5yUMbZGZIMyIlE50YzJdjjFGmweYwbVwB5mKqqJfmylntQxqR0qS0HiHgNry7EYNpvSCOxuQnDQklU+wdzKt3M/d5EcDamIyxOiZzBtszJeCy+F7CiOn+zLqob6OhP9Niz5vDahAYnS85PVkZ61sTbQm0v8Nk1oKr4mZaOgCOafwHX5HffYWhCI6BiON2uVyyU+Dl/I/zOqSMqWLG0mE0c/hJvipdXJIkT65JYkXkaaR7spjgdNMcAfGRiehcByJgThqY4uNpRb1rhmiC4Ma35LmmdwiM+FpAjXhC9JwfHwEsEHZ7sIYYo/j/k0AnNGCtpDUESbyCqamLQ0zi/XAE6+iuzPN434JGrIpA1mVy0sK8kYF1o91JgZppcQeqLLNxffz3DoP7OAPLtt9hcBmF+vjvHQb3cQaWbb/D4DIK9fHfOwzu4wws236HwWUU6uO//weMM9byjBL1uAAAAABJRU5ErkJggg=="/>
        <xdr:cNvSpPr>
          <a:spLocks noChangeAspect="1" noChangeArrowheads="1"/>
        </xdr:cNvSpPr>
      </xdr:nvSpPr>
      <xdr:spPr bwMode="auto">
        <a:xfrm>
          <a:off x="10153650" y="123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xdr:row>
      <xdr:rowOff>0</xdr:rowOff>
    </xdr:from>
    <xdr:ext cx="304800" cy="304800"/>
    <xdr:sp macro="" textlink="">
      <xdr:nvSpPr>
        <xdr:cNvPr id="11" name="AutoShape 3" descr="data:image/png;base64,iVBORw0KGgoAAAANSUhEUgAAAHgAAABBCAYAAAAaEWC3AAAAAXNSR0IArs4c6QAAEttJREFUeF7t3QOQLMkWBuC8a9u2bdu2bcTaNmJt27Zt27Zt48WX8bIjp6a7q7p35r6Yt50RG3v3dlZW1vH5z8ncfn///fffoTP+bynQr8Pg/1vexg/rMLgF/s4222zh7LPPDpNPPnkLT7U/9bTTTgszzzxzmH766dtepC6Dv/vuu/D000+HW265pcvC2223XRhuuOHCIIMMUumFP/30U/j222/DcccdV5u/1VZbhSGGGCKuU3X8/PPP4euvvw633npreO2118KUU04ZFlhggTD00EPHf6qMP//8M/z1119h4IEHrjK925z3338/YPBhhx0W1lxzzbbWaOWh33//PSy22GJhookmCqeeemorj3aZ243BF110Udhnn33CG2+80W1RjJllllnCscceG6aZZpqmLyXp5j3//PORsPkYe+yxw5JLLhkOP/zwMNRQQzVd56CDDgpXXXVVeOqpp7rNm2SSScL+++8fVl111VICbL311mHZZZcNCy64YOncehO8f9ZZZw2LLrpouPbaa8OAAw7Y1jpVH/rqq6/C+OOPH8Ybb7zwyCOPhMEHH7zqo40ZfMQRR4SddtqpdKF+/fqFE088Mcw///wBs4Yccsj4DEY+99xz4dxzzw3HHHNM6TpM3e677x6WWGKJMMIII9Tm//HHH1EwDjnkkHD55ZeXrrPRRhuFzTbbLMw444xd5v7yyy/hmWeeCeecc07UgptuuiksvvjipevVm7DaaquFSy+9NBL82WefDcMMM0xb61R96Pzzzw/rrLNOGHHEEcOjjz4aJpxwwqqP1mcwQiBQUdsarTrAAANEU4u5Aw00UJwmIP/mm28C01x10ATMzc1+O+uQ8CQke+21VyTKzTffHE37r7/+GrfzTxhsf8ym8dlnn4WRRx656ie2NY8Aff/99/HZbbbZppLC1HtRzUQ//vjj0cdUZXBbu/4fP9Qug08//fSwySab1HY/11xzhfvvv7/Xvuadd96J5jkNivfEE0+09b4OgyuQbfXVVw+XXHJJN/M/6KCDVni69SlnnXVW2HDDDbs8+PLLL4fJJpus5cU6DA4hvPXWW2GCCSaoS7wffvghzDTTTOHVV1/t8vtll10WVl555ZYJXuWBFVZYIVx99dVdpu6www5BjNTq+NczeM899wwHH3xwEDg2GvXclvnNniEwXMLEE0/cZdltt902nHDCCTFeqTemnXbamKIWh3RJBvDRRx+Fjz/+OIw77rjh3XffDTIJ1oXPPvPMMwPhyMe/nsEidpG/vFrO3hND/oroww47bLflfvvtt/Dpp5/GgPbzzz/vidfF9zzwwAPRhKeANy38r2dwIoQgZu+99w533HFHLVpulfrAGxE8QKiZdlv34YcfDoceemi47rrrWn1NbT7QZt111w377rtvGHPMMeuuU5fBggcpx1prrdXloQsuuCCmQZClKkPqQrrWXnvt2nTR+gsvvBDXoT1VBvMjHRO9ykMNe4G4/fjjj1WWiM/fc8890Z82GszmFltsEQQ5NK3qwEwA0IMPPtgyALLffvtFRsvZWxm+B7I3xxxzNBWmbgxebrnlwo477hhRG7luPvgi+TKfdeWVVzbcj5wRAgUIgXjl8CAiyk0FEdClZjkzGDLhsdKG3O/Zi8jy4osvju9qNkYaaaQAoVt44YVLaWh/kCroWFUmA2Q23XTTMPzww5euX5zgfXfeeWeEP+XXVQaAiAsoQxOtVWMwv2CjRx99dDRR9913X7j++utr70NgoPe8884bA4Qbb7wx7LHHHuH111+vaTRtnWKKKcLJJ58cBAs0Xb4Iavvyyy/jWlNNNVVYaqmlwuijjx6DCdJLEnP/x3p41y677BKZ4jc+BrpFOJgjPmz22WePQnjvvfdGMAC8mms0AbHfAw88MEw99dQxxy/6qEYERYNRRx01vq/ZIIAbb7xxFb40nQMdY+l8Y7Ox3nrrxWCqqHyNnumGRXvRMsssEz788MMAoM8HTQT0M3WYCWlB/ITwDDbYYNG0M/EiPCZVxJevQwvBb3wVDfYbyc1NFITMHMx45ZVXoiUggHnkyUqMMcYYEbEaZZRRoiVg9h966KEghdltt93CaKONFv/xThoitxRMVRneW6VqJEdmHXpiMLtlKOAiiywSFaLq6MJgZpepSdrWaBH4M//MnPM9adAQ5ua2224Lp5xySpBDNpSs/xJdxLnQQgtFbUmDaUzrnHTSSU1NJebCiVdaaaUw99xzd3mdKJUwnnHGGXFPrSBZSy+9dLjhhhtK6UgIXnrppdJ5ZRMISZUqFXfTSvTdxUQzfUWtLdtYscpRNQDL16WpRT8NP2612cReFB1YFi7kiy++6BIRV2UwAgrmcm1iEhGXlSj6Zi7Je9sdvnO66aaL6Vo+aLRANGHp6TcxEAtVZXTSpDpUEgCyCDnAIT7ZcsstYxq16667xrp0GgAIf9/u4MZYwg8++KC2hLKk2jPXJBUyJw3gSf7+Zu/tMLgOdWQRRx55ZPwF4QWe0pE0aJUSpbKowU3IaxvBnaxas3quxgolU5qsPi5gFBjmLgssymUQOvGHlKxZypee7TC4DoNF3+IH9Vh1ZMFjcWCymrf6OfPN1xdjgPSMdViARmAE8+49Ypu77roruoditM9Mn3feebWqFuGybtnoMLhAodtvvz2sssoqAUa9/fbblyJSIlqmFFOkL8UhHphnnnliKgVEKQ65/AwzzBCZJbMYa6yxmvKMpZDlSCMFjmWjw+AChQQwUpEq5i89KvBaccUVY+RfHNItqaVaO+0slhiBKubsvPPOpcKU1pbry2KKFad6zO4wuEwFKv7OZNcDUfhSmsn8gmnzdNDSfGpV0CLfimynSl9YXQYDEAQV0Ci5GbOgZgq8IHFV8zClrDnnnLNL8GGdF198MaYEVfFXKQTCTDrppLVWGcgWTBsgU2UAPJhfSFr/GtIpQVMCgrxfzt8/RzcGr7HGGrHNVaBRlEhRHhBEYKGRrdEQ5fkdJOkD88qKNQQMEDM+qV63ZFqXoBEo8KdAp4hFQ9F0byqGNxvyVxh6oyCntwiOocx9Gssvv3zsEO2fo8Zgfb9XXHFFDNFTxJb6juRgsGO4sJyMefCbQOTNN98Mn3zySdwzDYMArb/++hHmAxRgNAuQhlSCv2IdmDWFAihOntfRVoEErFthWzcFRpuTtF7gApclTOBKc5X8ckwbQwms/SiY0yQwaP8aKTrO34dejdKp3thXNyxaYYDmNYIrEUowgXh8AIIr2xnyQYMAMMOY0KiIjrHqpik/zCspyoM0FkMUJODH9cqCNBNiJQplbUSsiiT2p3OCWSYABA2jwbDtts0WiW9vjRoU0cVv3FOxWY4S6c/md83JrVv6b39Xxb9WEYguDFYZYX4TwxotgJG0mYTyaemUAjNIQpXwJO/NarU+kBaroCgm8LNpyEGZMr3BLEURqsv35d0qRqA7Jc58EBrokBSFK6gKVVYhHDRLFaveUCjhighbEY+nvawbwfZdBNNc/6AXgWSZeqrfq8ZgmiI1aLVtlq9OPc1lRYpmhEOUNGhHmZAV17KHdIyF9spJMTjHk3uSwdAprbQ0smqwWCY4cumjjjoqWtB2j9gU39FJk8qo3uR3ysDSOG+V4pB2l2PNgCbFNKrd9dJzHQb/UwqGEN0A11bsna6ytIqRAFFw2xsBYIfBVbhQcY5zVvDpKiVTMQhYktuAdPXW6DC4BynLZMt9YdhlTQACKd2Q0sDeHB0G9zB1RcbamZpF/l7Jb+fnpnt4G7XlOgzuYcoq+1Xp7tCB6Qxwb4+6DCaBwAUVkHQkU2cBAOHuu++uvCcfoW9LR6MURuqjPCY/rNqR4GWAD3sBsqQhsFGDrZpOAU7sPy/cV/6QihMhc/xp8dvkvPX8cv/AprsxGIyoYS4/kJ1/H2RGz7CiQaMhh5PQP/bYYw0PSuuoBKw0M2XWcRyDUOV5cnovDQByEJpmvWRQIc19Upqq109U5GmXaYof0Ktc6OS2YFagjQbCPC8XOesWKTsF0c5e6qZJrlw4/vjjSxu4YdPm6VbMK0s2qqtBywuYst7ZnPRi0g5dEnmqk+YNdtAdUKikH7TYrN0Fk6FmSnL1hI6ggkU32GCDXmWu74Kpq9Omb/HnAw44IDYDCMDsE0KVmExon3zyyV4NtGoaTJNaPe8K+1WsdrWBRnRmVAWo1XXefvvtLifY9Scpq7WCxxI061x44YU1gVe9ASC0c+KgHa3RfEdYvY+2en+RFqpokDYQLAvV226jW7GhnQ/rPBNiOy2NxFxMbnasBBTLcjnv+0+uZ6hC9w6Dq1CpwhwollhBy0+9eKHeElpuuEXBYm+NDoN7i7IV13X2qTddSIfBFRnRV6d1GNxXOVdx3x0GVyRUX53WYXBf5VzFfdcYLJ/V5eiIRWp90UKij0kg4GhpfoRDv68DV7rrc3TImRmHuoEU+Q0z7733XowwnQLYfPPN67a7Wl9Uqd3WfHP1doEoU3tQ2kNqCLTX/P2udnCeyBrNBqhTy62OzUYXmmpEVMgHP+a1WkCP/RWHVpz8ikPghq4S7cZpAD3qFfXN0WZbvJXHAXs91TntrWtfMIey0Q2qRFRtqIAPJ+zUK5W1FKVTgzZoELABX8X4/Ooel4poKgN6CP9Tou+CUxeHQp7AhkAJA0CRrkTEKIe3fZQCuj1Yx3sJkj6wdAOuvXk31Mylpmno7xKVlrWnaovRsAeNK146ltbyHeZIgbwvDe9zEkHTH4jU/uTBBAG9oHDQrNRerC8L43278qCb8/KD6HB+kCuESwdpjtxpOy7eLWI961RpkarLYMm3szKYhYAYnA/a6UYaSBPs1bzUQw13heAYOhkdkjLPfLBd8cwveBPMiPkGImi/pQ3WSikEUMA+CArCsTTAAtpHy0m5UYXBBFSzoCIIbap3Yh6UCuZ0CWgCLxINXC2hUABmJOQQKTkty4Ru8GWtvAob4Ep7hs27nsFBAt/IYqabdjXxY7j/Trf0pHehj07XvKEQgkhgqpyfrstgWqdobZMQmRwyZEbSZSYYqJtRJ2ViBGY7Wgm2QzjFCR/HMiBMPQZjvttmDCZWO61e6rx65DmHwpyI8MEEQvcEKJIkw6ERugqDCaD7IDXmuXC7XqGCACkQ0Ej7gE7B1w0uyEWnxa5KvdzmUgCCZz565PSzdxbPd7AABsHAcDi+ZwlAcjs9zmCaQyM0uivr5US2GT6FKWK2MJHm6C4keQat47cxF6MxxrlWz2FGmQb7eB2eCFH0VZruYbcEj2ml0Uy3w9IYQoDKGOzUvxZdHRXiCBrqno38PC5zq52GthEi5pOgM60IzkQr1mOGAXpEM4x3zTK34vSfG+0cGjcIUd59yadiPD+PLtYTN2CyKptvNXqcwUwtyeVjMJmU5kGMMp9KEunXZkvTEZ3ZYGJILAbTQJJIis1RYmQWyzS4GYO5C4UNzEfMdCUgIgL3+XPVmmY+WGDoMnLMQUxr8OUqW6l9xkUu8803X1xT+ZQA+zvvJdAYnNwDU84n+i7CIFBltZjnnMEsnT2nAdb0DqVZwklQ9ZuPM844sYImFukVBqt0+ADHUphVUuvoh+FjEI80pr5dEZ1o2xkhUpczOGmBzWOwbocyBouimV8n8fIjHp6jaYnQhAaz/T3NoAUE0kkKVz41CrJ8S36uivD6Lv3NKXYQUIr40/8yQBbBNdEsZUf0sT7BUPtVwTKfQBBuEbFoGcPFMwarc80110SNVVbks1XMMJnFcv+0YE2Ejsb+bW89rsEpirYpAYLN8Be0z4mFFHylIyDJxAi23KuVTDRpT7fS+ZB0drbMRDPl3IQol5YB7gkUArlNh7lkYYo+HbH5aALX6JBXIjxTLpJPgw+kOdwKE+79vtM5qzS4G3NYANc7cDvJBxMqczFF1M3UEjgME/XTzFTUp7noIbCiABoauBqxgP2xIpTBiQ+BJT8tRST0KYsRrwjkuJKy0TBN8qB0hRnzUnknvyV69CH5yUMbZGZIMyIlE50YzJdjjFGmweYwbVwB5mKqqJfmylntQxqR0qS0HiHgNry7EYNpvSCOxuQnDQklU+wdzKt3M/d5EcDamIyxOiZzBtszJeCy+F7CiOn+zLqob6OhP9Niz5vDahAYnS85PVkZ61sTbQm0v8Nk1oKr4mZaOgCOafwHX5HffYWhCI6BiON2uVyyU+Dl/I/zOqSMqWLG0mE0c/hJvipdXJIkT65JYkXkaaR7spjgdNMcAfGRiehcByJgThqY4uNpRb1rhmiC4Ma35LmmdwiM+FpAjXhC9JwfHwEsEHZ7sIYYo/j/k0AnNGCtpDUESbyCqamLQ0zi/XAE6+iuzPN434JGrIpA1mVy0sK8kYF1o91JgZppcQeqLLNxffz3DoP7OAPLtt9hcBmF+vjvHQb3cQaWbb/D4DIK9fHfOwzu4wws236HwWUU6uO//weMM9byjBL1uAAAAABJRU5ErkJggg=="/>
        <xdr:cNvSpPr>
          <a:spLocks noChangeAspect="1" noChangeArrowheads="1"/>
        </xdr:cNvSpPr>
      </xdr:nvSpPr>
      <xdr:spPr bwMode="auto">
        <a:xfrm>
          <a:off x="10153650" y="123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6</xdr:col>
      <xdr:colOff>3047999</xdr:colOff>
      <xdr:row>3</xdr:row>
      <xdr:rowOff>190500</xdr:rowOff>
    </xdr:from>
    <xdr:to>
      <xdr:col>15</xdr:col>
      <xdr:colOff>4885</xdr:colOff>
      <xdr:row>8</xdr:row>
      <xdr:rowOff>180974</xdr:rowOff>
    </xdr:to>
    <xdr:sp macro="" textlink="">
      <xdr:nvSpPr>
        <xdr:cNvPr id="9" name="Textfeld 8"/>
        <xdr:cNvSpPr txBox="1"/>
      </xdr:nvSpPr>
      <xdr:spPr>
        <a:xfrm>
          <a:off x="8704384" y="1138115"/>
          <a:ext cx="8621347" cy="815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0" i="0" u="none" strike="noStrike">
              <a:solidFill>
                <a:schemeClr val="dk1"/>
              </a:solidFill>
              <a:effectLst/>
              <a:latin typeface="+mn-lt"/>
              <a:ea typeface="+mn-ea"/>
              <a:cs typeface="+mn-cs"/>
            </a:rPr>
            <a:t>Die Gemeinde bestätigt mit der Einsendung dieses ausgefüllten Formulars (per E-Mail an das Rechnungswesen</a:t>
          </a:r>
          <a:r>
            <a:rPr lang="de-CH" sz="1100" b="0" i="0" u="none" strike="noStrike" baseline="0">
              <a:solidFill>
                <a:schemeClr val="dk1"/>
              </a:solidFill>
              <a:effectLst/>
              <a:latin typeface="+mn-lt"/>
              <a:ea typeface="+mn-ea"/>
              <a:cs typeface="+mn-cs"/>
            </a:rPr>
            <a:t> KSD)</a:t>
          </a:r>
          <a:r>
            <a:rPr lang="de-CH" sz="1100" b="0" i="0" u="none" strike="noStrike">
              <a:solidFill>
                <a:schemeClr val="dk1"/>
              </a:solidFill>
              <a:effectLst/>
              <a:latin typeface="+mn-lt"/>
              <a:ea typeface="+mn-ea"/>
              <a:cs typeface="+mn-cs"/>
            </a:rPr>
            <a:t>, dass keine weiteren Anpassungen im Anhang 1.1 (Vorprüfung zur Quartalsabrechnung) vorzunehmen sind</a:t>
          </a:r>
          <a:r>
            <a:rPr lang="de-CH" sz="1100" b="0" i="0" u="none" strike="noStrike" baseline="0">
              <a:solidFill>
                <a:schemeClr val="dk1"/>
              </a:solidFill>
              <a:effectLst/>
              <a:latin typeface="+mn-lt"/>
              <a:ea typeface="+mn-ea"/>
              <a:cs typeface="+mn-cs"/>
            </a:rPr>
            <a:t> </a:t>
          </a:r>
          <a:r>
            <a:rPr lang="de-CH" sz="1100" b="0" i="0" u="none" strike="noStrike">
              <a:solidFill>
                <a:schemeClr val="dk1"/>
              </a:solidFill>
              <a:effectLst/>
              <a:latin typeface="+mn-lt"/>
              <a:ea typeface="+mn-ea"/>
              <a:cs typeface="+mn-cs"/>
            </a:rPr>
            <a:t>und alle der Gemeinde bekannten Korrekturen mit diesem Formular gemeldet werden. </a:t>
          </a:r>
          <a:r>
            <a:rPr lang="de-CH"/>
            <a:t> </a:t>
          </a:r>
          <a:r>
            <a:rPr lang="de-CH" sz="1100" b="0" i="0" u="none" strike="noStrike">
              <a:solidFill>
                <a:schemeClr val="dk1"/>
              </a:solidFill>
              <a:effectLst/>
              <a:latin typeface="+mn-lt"/>
              <a:ea typeface="+mn-ea"/>
              <a:cs typeface="+mn-cs"/>
            </a:rPr>
            <a:t>Dies beinhaltet insbesodere auch die Angaben zu den Personen, die in diesem Quartal aufgrund eines Einkommens nicht oder nur  teilweise unterstützt werden mussten.</a:t>
          </a:r>
          <a:r>
            <a:rPr lang="de-CH"/>
            <a:t> </a:t>
          </a:r>
          <a:endParaRPr lang="de-CH"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9</xdr:col>
      <xdr:colOff>0</xdr:colOff>
      <xdr:row>1</xdr:row>
      <xdr:rowOff>0</xdr:rowOff>
    </xdr:from>
    <xdr:ext cx="304800" cy="304800"/>
    <xdr:sp macro="" textlink="">
      <xdr:nvSpPr>
        <xdr:cNvPr id="2" name="AutoShape 1" descr="data:image/png;base64,iVBORw0KGgoAAAANSUhEUgAAAHgAAABBCAYAAAAaEWC3AAAAAXNSR0IArs4c6QAAEttJREFUeF7t3QOQLMkWBuC8a9u2bdu2bcTaNmJt27Zt27Zt48WX8bIjp6a7q7p35r6Yt50RG3v3dlZW1vH5z8ncfn///fffoTP+bynQr8Pg/1vexg/rMLgF/s4222zh7LPPDpNPPnkLT7U/9bTTTgszzzxzmH766dtepC6Dv/vuu/D000+HW265pcvC2223XRhuuOHCIIMMUumFP/30U/j222/DcccdV5u/1VZbhSGGGCKuU3X8/PPP4euvvw633npreO2118KUU04ZFlhggTD00EPHf6qMP//8M/z1119h4IEHrjK925z3338/YPBhhx0W1lxzzbbWaOWh33//PSy22GJhookmCqeeemorj3aZ243BF110Udhnn33CG2+80W1RjJllllnCscceG6aZZpqmLyXp5j3//PORsPkYe+yxw5JLLhkOP/zwMNRQQzVd56CDDgpXXXVVeOqpp7rNm2SSScL+++8fVl111VICbL311mHZZZcNCy64YOncehO8f9ZZZw2LLrpouPbaa8OAAw7Y1jpVH/rqq6/C+OOPH8Ybb7zwyCOPhMEHH7zqo40ZfMQRR4SddtqpdKF+/fqFE088Mcw///wBs4Yccsj4DEY+99xz4dxzzw3HHHNM6TpM3e677x6WWGKJMMIII9Tm//HHH1EwDjnkkHD55ZeXrrPRRhuFzTbbLMw444xd5v7yyy/hmWeeCeecc07UgptuuiksvvjipevVm7DaaquFSy+9NBL82WefDcMMM0xb61R96Pzzzw/rrLNOGHHEEcOjjz4aJpxwwqqP1mcwQiBQUdsarTrAAANEU4u5Aw00UJwmIP/mm28C01x10ATMzc1+O+uQ8CQke+21VyTKzTffHE37r7/+GrfzTxhsf8ym8dlnn4WRRx656ie2NY8Aff/99/HZbbbZppLC1HtRzUQ//vjj0cdUZXBbu/4fP9Qug08//fSwySab1HY/11xzhfvvv7/Xvuadd96J5jkNivfEE0+09b4OgyuQbfXVVw+XXHJJN/M/6KCDVni69SlnnXVW2HDDDbs8+PLLL4fJJpus5cU6DA4hvPXWW2GCCSaoS7wffvghzDTTTOHVV1/t8vtll10WVl555ZYJXuWBFVZYIVx99dVdpu6www5BjNTq+NczeM899wwHH3xwEDg2GvXclvnNniEwXMLEE0/cZdltt902nHDCCTFeqTemnXbamKIWh3RJBvDRRx+Fjz/+OIw77rjh3XffDTIJ1oXPPvPMMwPhyMe/nsEidpG/vFrO3hND/oroww47bLflfvvtt/Dpp5/GgPbzzz/vidfF9zzwwAPRhKeANy38r2dwIoQgZu+99w533HFHLVpulfrAGxE8QKiZdlv34YcfDoceemi47rrrWn1NbT7QZt111w377rtvGHPMMeuuU5fBggcpx1prrdXloQsuuCCmQZClKkPqQrrWXnvt2nTR+gsvvBDXoT1VBvMjHRO9ykMNe4G4/fjjj1WWiM/fc8890Z82GszmFltsEQQ5NK3qwEwA0IMPPtgyALLffvtFRsvZWxm+B7I3xxxzNBWmbgxebrnlwo477hhRG7luPvgi+TKfdeWVVzbcj5wRAgUIgXjl8CAiyk0FEdClZjkzGDLhsdKG3O/Zi8jy4osvju9qNkYaaaQAoVt44YVLaWh/kCroWFUmA2Q23XTTMPzww5euX5zgfXfeeWeEP+XXVQaAiAsoQxOtVWMwv2CjRx99dDRR9913X7j++utr70NgoPe8884bA4Qbb7wx7LHHHuH111+vaTRtnWKKKcLJJ58cBAs0Xb4Iavvyyy/jWlNNNVVYaqmlwuijjx6DCdJLEnP/x3p41y677BKZ4jc+BrpFOJgjPmz22WePQnjvvfdGMAC8mms0AbHfAw88MEw99dQxxy/6qEYERYNRRx01vq/ZIIAbb7xxFb40nQMdY+l8Y7Ox3nrrxWCqqHyNnumGRXvRMsssEz788MMAoM8HTQT0M3WYCWlB/ITwDDbYYNG0M/EiPCZVxJevQwvBb3wVDfYbyc1NFITMHMx45ZVXoiUggHnkyUqMMcYYEbEaZZRRoiVg9h966KEghdltt93CaKONFv/xThoitxRMVRneW6VqJEdmHXpiMLtlKOAiiywSFaLq6MJgZpepSdrWaBH4M//MnPM9adAQ5ua2224Lp5xySpBDNpSs/xJdxLnQQgtFbUmDaUzrnHTSSU1NJebCiVdaaaUw99xzd3mdKJUwnnHGGXFPrSBZSy+9dLjhhhtK6UgIXnrppdJ5ZRMISZUqFXfTSvTdxUQzfUWtLdtYscpRNQDL16WpRT8NP2612cReFB1YFi7kiy++6BIRV2UwAgrmcm1iEhGXlSj6Zi7Je9sdvnO66aaL6Vo+aLRANGHp6TcxEAtVZXTSpDpUEgCyCDnAIT7ZcsstYxq16667xrp0GgAIf9/u4MZYwg8++KC2hLKk2jPXJBUyJw3gSf7+Zu/tMLgOdWQRRx55ZPwF4QWe0pE0aJUSpbKowU3IaxvBnaxas3quxgolU5qsPi5gFBjmLgssymUQOvGHlKxZypee7TC4DoNF3+IH9Vh1ZMFjcWCymrf6OfPN1xdjgPSMdViARmAE8+49Ypu77roruoditM9Mn3feebWqFuGybtnoMLhAodtvvz2sssoqAUa9/fbblyJSIlqmFFOkL8UhHphnnnliKgVEKQ65/AwzzBCZJbMYa6yxmvKMpZDlSCMFjmWjw+AChQQwUpEq5i89KvBaccUVY+RfHNItqaVaO+0slhiBKubsvPPOpcKU1pbry2KKFad6zO4wuEwFKv7OZNcDUfhSmsn8gmnzdNDSfGpV0CLfimynSl9YXQYDEAQV0Ci5GbOgZgq8IHFV8zClrDnnnLNL8GGdF198MaYEVfFXKQTCTDrppLVWGcgWTBsgU2UAPJhfSFr/GtIpQVMCgrxfzt8/RzcGr7HGGrHNVaBRlEhRHhBEYKGRrdEQ5fkdJOkD88qKNQQMEDM+qV63ZFqXoBEo8KdAp4hFQ9F0byqGNxvyVxh6oyCntwiOocx9Gssvv3zsEO2fo8Zgfb9XXHFFDNFTxJb6juRgsGO4sJyMefCbQOTNN98Mn3zySdwzDYMArb/++hHmAxRgNAuQhlSCv2IdmDWFAihOntfRVoEErFthWzcFRpuTtF7gApclTOBKc5X8ckwbQwms/SiY0yQwaP8aKTrO34dejdKp3thXNyxaYYDmNYIrEUowgXh8AIIr2xnyQYMAMMOY0KiIjrHqpik/zCspyoM0FkMUJODH9cqCNBNiJQplbUSsiiT2p3OCWSYABA2jwbDtts0WiW9vjRoU0cVv3FOxWY4S6c/md83JrVv6b39Xxb9WEYguDFYZYX4TwxotgJG0mYTyaemUAjNIQpXwJO/NarU+kBaroCgm8LNpyEGZMr3BLEURqsv35d0qRqA7Jc58EBrokBSFK6gKVVYhHDRLFaveUCjhighbEY+nvawbwfZdBNNc/6AXgWSZeqrfq8ZgmiI1aLVtlq9OPc1lRYpmhEOUNGhHmZAV17KHdIyF9spJMTjHk3uSwdAprbQ0smqwWCY4cumjjjoqWtB2j9gU39FJk8qo3uR3ysDSOG+V4pB2l2PNgCbFNKrd9dJzHQb/UwqGEN0A11bsna6ytIqRAFFw2xsBYIfBVbhQcY5zVvDpKiVTMQhYktuAdPXW6DC4BynLZMt9YdhlTQACKd2Q0sDeHB0G9zB1RcbamZpF/l7Jb+fnpnt4G7XlOgzuYcoq+1Xp7tCB6Qxwb4+6DCaBwAUVkHQkU2cBAOHuu++uvCcfoW9LR6MURuqjPCY/rNqR4GWAD3sBsqQhsFGDrZpOAU7sPy/cV/6QihMhc/xp8dvkvPX8cv/AprsxGIyoYS4/kJ1/H2RGz7CiQaMhh5PQP/bYYw0PSuuoBKw0M2XWcRyDUOV5cnovDQByEJpmvWRQIc19Upqq109U5GmXaYof0Ktc6OS2YFagjQbCPC8XOesWKTsF0c5e6qZJrlw4/vjjSxu4YdPm6VbMK0s2qqtBywuYst7ZnPRi0g5dEnmqk+YNdtAdUKikH7TYrN0Fk6FmSnL1hI6ggkU32GCDXmWu74Kpq9Omb/HnAw44IDYDCMDsE0KVmExon3zyyV4NtGoaTJNaPe8K+1WsdrWBRnRmVAWo1XXefvvtLifY9Scpq7WCxxI061x44YU1gVe9ASC0c+KgHa3RfEdYvY+2en+RFqpokDYQLAvV226jW7GhnQ/rPBNiOy2NxFxMbnasBBTLcjnv+0+uZ6hC9w6Dq1CpwhwollhBy0+9eKHeElpuuEXBYm+NDoN7i7IV13X2qTddSIfBFRnRV6d1GNxXOVdx3x0GVyRUX53WYXBf5VzFfdcYLJ/V5eiIRWp90UKij0kg4GhpfoRDv68DV7rrc3TImRmHuoEU+Q0z7733XowwnQLYfPPN67a7Wl9Uqd3WfHP1doEoU3tQ2kNqCLTX/P2udnCeyBrNBqhTy62OzUYXmmpEVMgHP+a1WkCP/RWHVpz8ikPghq4S7cZpAD3qFfXN0WZbvJXHAXs91TntrWtfMIey0Q2qRFRtqIAPJ+zUK5W1FKVTgzZoELABX8X4/Ooel4poKgN6CP9Tou+CUxeHQp7AhkAJA0CRrkTEKIe3fZQCuj1Yx3sJkj6wdAOuvXk31Mylpmno7xKVlrWnaovRsAeNK146ltbyHeZIgbwvDe9zEkHTH4jU/uTBBAG9oHDQrNRerC8L43278qCb8/KD6HB+kCuESwdpjtxpOy7eLWI961RpkarLYMm3szKYhYAYnA/a6UYaSBPs1bzUQw13heAYOhkdkjLPfLBd8cwveBPMiPkGImi/pQ3WSikEUMA+CArCsTTAAtpHy0m5UYXBBFSzoCIIbap3Yh6UCuZ0CWgCLxINXC2hUABmJOQQKTkty4Ru8GWtvAob4Ep7hs27nsFBAt/IYqabdjXxY7j/Trf0pHehj07XvKEQgkhgqpyfrstgWqdobZMQmRwyZEbSZSYYqJtRJ2ViBGY7Wgm2QzjFCR/HMiBMPQZjvttmDCZWO61e6rx65DmHwpyI8MEEQvcEKJIkw6ERugqDCaD7IDXmuXC7XqGCACkQ0Ej7gE7B1w0uyEWnxa5KvdzmUgCCZz565PSzdxbPd7AABsHAcDi+ZwlAcjs9zmCaQyM0uivr5US2GT6FKWK2MJHm6C4keQat47cxF6MxxrlWz2FGmQb7eB2eCFH0VZruYbcEj2ml0Uy3w9IYQoDKGOzUvxZdHRXiCBrqno38PC5zq52GthEi5pOgM60IzkQr1mOGAXpEM4x3zTK34vSfG+0cGjcIUd59yadiPD+PLtYTN2CyKptvNXqcwUwtyeVjMJmU5kGMMp9KEunXZkvTEZ3ZYGJILAbTQJJIis1RYmQWyzS4GYO5C4UNzEfMdCUgIgL3+XPVmmY+WGDoMnLMQUxr8OUqW6l9xkUu8803X1xT+ZQA+zvvJdAYnNwDU84n+i7CIFBltZjnnMEsnT2nAdb0DqVZwklQ9ZuPM844sYImFukVBqt0+ADHUphVUuvoh+FjEI80pr5dEZ1o2xkhUpczOGmBzWOwbocyBouimV8n8fIjHp6jaYnQhAaz/T3NoAUE0kkKVz41CrJ8S36uivD6Lv3NKXYQUIr40/8yQBbBNdEsZUf0sT7BUPtVwTKfQBBuEbFoGcPFMwarc80110SNVVbks1XMMJnFcv+0YE2Ejsb+bW89rsEpirYpAYLN8Be0z4mFFHylIyDJxAi23KuVTDRpT7fS+ZB0drbMRDPl3IQol5YB7gkUArlNh7lkYYo+HbH5aALX6JBXIjxTLpJPgw+kOdwKE+79vtM5qzS4G3NYANc7cDvJBxMqczFF1M3UEjgME/XTzFTUp7noIbCiABoauBqxgP2xIpTBiQ+BJT8tRST0KYsRrwjkuJKy0TBN8qB0hRnzUnknvyV69CH5yUMbZGZIMyIlE50YzJdjjFGmweYwbVwB5mKqqJfmylntQxqR0qS0HiHgNry7EYNpvSCOxuQnDQklU+wdzKt3M/d5EcDamIyxOiZzBtszJeCy+F7CiOn+zLqob6OhP9Niz5vDahAYnS85PVkZ61sTbQm0v8Nk1oKr4mZaOgCOafwHX5HffYWhCI6BiON2uVyyU+Dl/I/zOqSMqWLG0mE0c/hJvipdXJIkT65JYkXkaaR7spjgdNMcAfGRiehcByJgThqY4uNpRb1rhmiC4Ma35LmmdwiM+FpAjXhC9JwfHwEsEHZ7sIYYo/j/k0AnNGCtpDUESbyCqamLQ0zi/XAE6+iuzPN434JGrIpA1mVy0sK8kYF1o91JgZppcQeqLLNxffz3DoP7OAPLtt9hcBmF+vjvHQb3cQaWbb/D4DIK9fHfOwzu4wws236HwWUU6uO//weMM9byjBL1uAAAAABJRU5ErkJggg=="/>
        <xdr:cNvSpPr>
          <a:spLocks noChangeAspect="1" noChangeArrowheads="1"/>
        </xdr:cNvSpPr>
      </xdr:nvSpPr>
      <xdr:spPr bwMode="auto">
        <a:xfrm>
          <a:off x="10944225" y="123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xdr:row>
      <xdr:rowOff>0</xdr:rowOff>
    </xdr:from>
    <xdr:ext cx="304800" cy="304800"/>
    <xdr:sp macro="" textlink="">
      <xdr:nvSpPr>
        <xdr:cNvPr id="3" name="AutoShape 3" descr="data:image/png;base64,iVBORw0KGgoAAAANSUhEUgAAAHgAAABBCAYAAAAaEWC3AAAAAXNSR0IArs4c6QAAEttJREFUeF7t3QOQLMkWBuC8a9u2bdu2bcTaNmJt27Zt27Zt48WX8bIjp6a7q7p35r6Yt50RG3v3dlZW1vH5z8ncfn///fffoTP+bynQr8Pg/1vexg/rMLgF/s4222zh7LPPDpNPPnkLT7U/9bTTTgszzzxzmH766dtepC6Dv/vuu/D000+HW265pcvC2223XRhuuOHCIIMMUumFP/30U/j222/DcccdV5u/1VZbhSGGGCKuU3X8/PPP4euvvw633npreO2118KUU04ZFlhggTD00EPHf6qMP//8M/z1119h4IEHrjK925z3338/YPBhhx0W1lxzzbbWaOWh33//PSy22GJhookmCqeeemorj3aZ243BF110Udhnn33CG2+80W1RjJllllnCscceG6aZZpqmLyXp5j3//PORsPkYe+yxw5JLLhkOP/zwMNRQQzVd56CDDgpXXXVVeOqpp7rNm2SSScL+++8fVl111VICbL311mHZZZcNCy64YOncehO8f9ZZZw2LLrpouPbaa8OAAw7Y1jpVH/rqq6/C+OOPH8Ybb7zwyCOPhMEHH7zqo40ZfMQRR4SddtqpdKF+/fqFE088Mcw///wBs4Yccsj4DEY+99xz4dxzzw3HHHNM6TpM3e677x6WWGKJMMIII9Tm//HHH1EwDjnkkHD55ZeXrrPRRhuFzTbbLMw444xd5v7yyy/hmWeeCeecc07UgptuuiksvvjipevVm7DaaquFSy+9NBL82WefDcMMM0xb61R96Pzzzw/rrLNOGHHEEcOjjz4aJpxwwqqP1mcwQiBQUdsarTrAAANEU4u5Aw00UJwmIP/mm28C01x10ATMzc1+O+uQ8CQke+21VyTKzTffHE37r7/+GrfzTxhsf8ym8dlnn4WRRx656ie2NY8Aff/99/HZbbbZppLC1HtRzUQ//vjj0cdUZXBbu/4fP9Qug08//fSwySab1HY/11xzhfvvv7/Xvuadd96J5jkNivfEE0+09b4OgyuQbfXVVw+XXHJJN/M/6KCDVni69SlnnXVW2HDDDbs8+PLLL4fJJpus5cU6DA4hvPXWW2GCCSaoS7wffvghzDTTTOHVV1/t8vtll10WVl555ZYJXuWBFVZYIVx99dVdpu6www5BjNTq+NczeM899wwHH3xwEDg2GvXclvnNniEwXMLEE0/cZdltt902nHDCCTFeqTemnXbamKIWh3RJBvDRRx+Fjz/+OIw77rjh3XffDTIJ1oXPPvPMMwPhyMe/nsEidpG/vFrO3hND/oroww47bLflfvvtt/Dpp5/GgPbzzz/vidfF9zzwwAPRhKeANy38r2dwIoQgZu+99w533HFHLVpulfrAGxE8QKiZdlv34YcfDoceemi47rrrWn1NbT7QZt111w377rtvGHPMMeuuU5fBggcpx1prrdXloQsuuCCmQZClKkPqQrrWXnvt2nTR+gsvvBDXoT1VBvMjHRO9ykMNe4G4/fjjj1WWiM/fc8890Z82GszmFltsEQQ5NK3qwEwA0IMPPtgyALLffvtFRsvZWxm+B7I3xxxzNBWmbgxebrnlwo477hhRG7luPvgi+TKfdeWVVzbcj5wRAgUIgXjl8CAiyk0FEdClZjkzGDLhsdKG3O/Zi8jy4osvju9qNkYaaaQAoVt44YVLaWh/kCroWFUmA2Q23XTTMPzww5euX5zgfXfeeWeEP+XXVQaAiAsoQxOtVWMwv2CjRx99dDRR9913X7j++utr70NgoPe8884bA4Qbb7wx7LHHHuH111+vaTRtnWKKKcLJJ58cBAs0Xb4Iavvyyy/jWlNNNVVYaqmlwuijjx6DCdJLEnP/x3p41y677BKZ4jc+BrpFOJgjPmz22WePQnjvvfdGMAC8mms0AbHfAw88MEw99dQxxy/6qEYERYNRRx01vq/ZIIAbb7xxFb40nQMdY+l8Y7Ox3nrrxWCqqHyNnumGRXvRMsssEz788MMAoM8HTQT0M3WYCWlB/ITwDDbYYNG0M/EiPCZVxJevQwvBb3wVDfYbyc1NFITMHMx45ZVXoiUggHnkyUqMMcYYEbEaZZRRoiVg9h966KEghdltt93CaKONFv/xThoitxRMVRneW6VqJEdmHXpiMLtlKOAiiywSFaLq6MJgZpepSdrWaBH4M//MnPM9adAQ5ua2224Lp5xySpBDNpSs/xJdxLnQQgtFbUmDaUzrnHTSSU1NJebCiVdaaaUw99xzd3mdKJUwnnHGGXFPrSBZSy+9dLjhhhtK6UgIXnrppdJ5ZRMISZUqFXfTSvTdxUQzfUWtLdtYscpRNQDL16WpRT8NP2612cReFB1YFi7kiy++6BIRV2UwAgrmcm1iEhGXlSj6Zi7Je9sdvnO66aaL6Vo+aLRANGHp6TcxEAtVZXTSpDpUEgCyCDnAIT7ZcsstYxq16667xrp0GgAIf9/u4MZYwg8++KC2hLKk2jPXJBUyJw3gSf7+Zu/tMLgOdWQRRx55ZPwF4QWe0pE0aJUSpbKowU3IaxvBnaxas3quxgolU5qsPi5gFBjmLgssymUQOvGHlKxZypee7TC4DoNF3+IH9Vh1ZMFjcWCymrf6OfPN1xdjgPSMdViARmAE8+49Ypu77roruoditM9Mn3feebWqFuGybtnoMLhAodtvvz2sssoqAUa9/fbblyJSIlqmFFOkL8UhHphnnnliKgVEKQ65/AwzzBCZJbMYa6yxmvKMpZDlSCMFjmWjw+AChQQwUpEq5i89KvBaccUVY+RfHNItqaVaO+0slhiBKubsvPPOpcKU1pbry2KKFad6zO4wuEwFKv7OZNcDUfhSmsn8gmnzdNDSfGpV0CLfimynSl9YXQYDEAQV0Ci5GbOgZgq8IHFV8zClrDnnnLNL8GGdF198MaYEVfFXKQTCTDrppLVWGcgWTBsgU2UAPJhfSFr/GtIpQVMCgrxfzt8/RzcGr7HGGrHNVaBRlEhRHhBEYKGRrdEQ5fkdJOkD88qKNQQMEDM+qV63ZFqXoBEo8KdAp4hFQ9F0byqGNxvyVxh6oyCntwiOocx9Gssvv3zsEO2fo8Zgfb9XXHFFDNFTxJb6juRgsGO4sJyMefCbQOTNN98Mn3zySdwzDYMArb/++hHmAxRgNAuQhlSCv2IdmDWFAihOntfRVoEErFthWzcFRpuTtF7gApclTOBKc5X8ckwbQwms/SiY0yQwaP8aKTrO34dejdKp3thXNyxaYYDmNYIrEUowgXh8AIIr2xnyQYMAMMOY0KiIjrHqpik/zCspyoM0FkMUJODH9cqCNBNiJQplbUSsiiT2p3OCWSYABA2jwbDtts0WiW9vjRoU0cVv3FOxWY4S6c/md83JrVv6b39Xxb9WEYguDFYZYX4TwxotgJG0mYTyaemUAjNIQpXwJO/NarU+kBaroCgm8LNpyEGZMr3BLEURqsv35d0qRqA7Jc58EBrokBSFK6gKVVYhHDRLFaveUCjhighbEY+nvawbwfZdBNNc/6AXgWSZeqrfq8ZgmiI1aLVtlq9OPc1lRYpmhEOUNGhHmZAV17KHdIyF9spJMTjHk3uSwdAprbQ0smqwWCY4cumjjjoqWtB2j9gU39FJk8qo3uR3ysDSOG+V4pB2l2PNgCbFNKrd9dJzHQb/UwqGEN0A11bsna6ytIqRAFFw2xsBYIfBVbhQcY5zVvDpKiVTMQhYktuAdPXW6DC4BynLZMt9YdhlTQACKd2Q0sDeHB0G9zB1RcbamZpF/l7Jb+fnpnt4G7XlOgzuYcoq+1Xp7tCB6Qxwb4+6DCaBwAUVkHQkU2cBAOHuu++uvCcfoW9LR6MURuqjPCY/rNqR4GWAD3sBsqQhsFGDrZpOAU7sPy/cV/6QihMhc/xp8dvkvPX8cv/AprsxGIyoYS4/kJ1/H2RGz7CiQaMhh5PQP/bYYw0PSuuoBKw0M2XWcRyDUOV5cnovDQByEJpmvWRQIc19Upqq109U5GmXaYof0Ktc6OS2YFagjQbCPC8XOesWKTsF0c5e6qZJrlw4/vjjSxu4YdPm6VbMK0s2qqtBywuYst7ZnPRi0g5dEnmqk+YNdtAdUKikH7TYrN0Fk6FmSnL1hI6ggkU32GCDXmWu74Kpq9Omb/HnAw44IDYDCMDsE0KVmExon3zyyV4NtGoaTJNaPe8K+1WsdrWBRnRmVAWo1XXefvvtLifY9Scpq7WCxxI061x44YU1gVe9ASC0c+KgHa3RfEdYvY+2en+RFqpokDYQLAvV226jW7GhnQ/rPBNiOy2NxFxMbnasBBTLcjnv+0+uZ6hC9w6Dq1CpwhwollhBy0+9eKHeElpuuEXBYm+NDoN7i7IV13X2qTddSIfBFRnRV6d1GNxXOVdx3x0GVyRUX53WYXBf5VzFfdcYLJ/V5eiIRWp90UKij0kg4GhpfoRDv68DV7rrc3TImRmHuoEU+Q0z7733XowwnQLYfPPN67a7Wl9Uqd3WfHP1doEoU3tQ2kNqCLTX/P2udnCeyBrNBqhTy62OzUYXmmpEVMgHP+a1WkCP/RWHVpz8ikPghq4S7cZpAD3qFfXN0WZbvJXHAXs91TntrWtfMIey0Q2qRFRtqIAPJ+zUK5W1FKVTgzZoELABX8X4/Ooel4poKgN6CP9Tou+CUxeHQp7AhkAJA0CRrkTEKIe3fZQCuj1Yx3sJkj6wdAOuvXk31Mylpmno7xKVlrWnaovRsAeNK146ltbyHeZIgbwvDe9zEkHTH4jU/uTBBAG9oHDQrNRerC8L43278qCb8/KD6HB+kCuESwdpjtxpOy7eLWI961RpkarLYMm3szKYhYAYnA/a6UYaSBPs1bzUQw13heAYOhkdkjLPfLBd8cwveBPMiPkGImi/pQ3WSikEUMA+CArCsTTAAtpHy0m5UYXBBFSzoCIIbap3Yh6UCuZ0CWgCLxINXC2hUABmJOQQKTkty4Ru8GWtvAob4Ep7hs27nsFBAt/IYqabdjXxY7j/Trf0pHehj07XvKEQgkhgqpyfrstgWqdobZMQmRwyZEbSZSYYqJtRJ2ViBGY7Wgm2QzjFCR/HMiBMPQZjvttmDCZWO61e6rx65DmHwpyI8MEEQvcEKJIkw6ERugqDCaD7IDXmuXC7XqGCACkQ0Ej7gE7B1w0uyEWnxa5KvdzmUgCCZz565PSzdxbPd7AABsHAcDi+ZwlAcjs9zmCaQyM0uivr5US2GT6FKWK2MJHm6C4keQat47cxF6MxxrlWz2FGmQb7eB2eCFH0VZruYbcEj2ml0Uy3w9IYQoDKGOzUvxZdHRXiCBrqno38PC5zq52GthEi5pOgM60IzkQr1mOGAXpEM4x3zTK34vSfG+0cGjcIUd59yadiPD+PLtYTN2CyKptvNXqcwUwtyeVjMJmU5kGMMp9KEunXZkvTEZ3ZYGJILAbTQJJIis1RYmQWyzS4GYO5C4UNzEfMdCUgIgL3+XPVmmY+WGDoMnLMQUxr8OUqW6l9xkUu8803X1xT+ZQA+zvvJdAYnNwDU84n+i7CIFBltZjnnMEsnT2nAdb0DqVZwklQ9ZuPM844sYImFukVBqt0+ADHUphVUuvoh+FjEI80pr5dEZ1o2xkhUpczOGmBzWOwbocyBouimV8n8fIjHp6jaYnQhAaz/T3NoAUE0kkKVz41CrJ8S36uivD6Lv3NKXYQUIr40/8yQBbBNdEsZUf0sT7BUPtVwTKfQBBuEbFoGcPFMwarc80110SNVVbks1XMMJnFcv+0YE2Ejsb+bW89rsEpirYpAYLN8Be0z4mFFHylIyDJxAi23KuVTDRpT7fS+ZB0drbMRDPl3IQol5YB7gkUArlNh7lkYYo+HbH5aALX6JBXIjxTLpJPgw+kOdwKE+79vtM5qzS4G3NYANc7cDvJBxMqczFF1M3UEjgME/XTzFTUp7noIbCiABoauBqxgP2xIpTBiQ+BJT8tRST0KYsRrwjkuJKy0TBN8qB0hRnzUnknvyV69CH5yUMbZGZIMyIlE50YzJdjjFGmweYwbVwB5mKqqJfmylntQxqR0qS0HiHgNry7EYNpvSCOxuQnDQklU+wdzKt3M/d5EcDamIyxOiZzBtszJeCy+F7CiOn+zLqob6OhP9Niz5vDahAYnS85PVkZ61sTbQm0v8Nk1oKr4mZaOgCOafwHX5HffYWhCI6BiON2uVyyU+Dl/I/zOqSMqWLG0mE0c/hJvipdXJIkT65JYkXkaaR7spjgdNMcAfGRiehcByJgThqY4uNpRb1rhmiC4Ma35LmmdwiM+FpAjXhC9JwfHwEsEHZ7sIYYo/j/k0AnNGCtpDUESbyCqamLQ0zi/XAE6+iuzPN434JGrIpA1mVy0sK8kYF1o91JgZppcQeqLLNxffz3DoP7OAPLtt9hcBmF+vjvHQb3cQaWbb/D4DIK9fHfOwzu4wws236HwWUU6uO//weMM9byjBL1uAAAAABJRU5ErkJggg=="/>
        <xdr:cNvSpPr>
          <a:spLocks noChangeAspect="1" noChangeArrowheads="1"/>
        </xdr:cNvSpPr>
      </xdr:nvSpPr>
      <xdr:spPr bwMode="auto">
        <a:xfrm>
          <a:off x="10944225" y="123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1025147</xdr:colOff>
      <xdr:row>1</xdr:row>
      <xdr:rowOff>18758</xdr:rowOff>
    </xdr:from>
    <xdr:ext cx="3945809" cy="734057"/>
    <xdr:pic>
      <xdr:nvPicPr>
        <xdr:cNvPr id="4" name="Grafik 3"/>
        <xdr:cNvPicPr>
          <a:picLocks noChangeAspect="1"/>
        </xdr:cNvPicPr>
      </xdr:nvPicPr>
      <xdr:blipFill>
        <a:blip xmlns:r="http://schemas.openxmlformats.org/officeDocument/2006/relationships" r:embed="rId1"/>
        <a:stretch>
          <a:fillRect/>
        </a:stretch>
      </xdr:blipFill>
      <xdr:spPr>
        <a:xfrm>
          <a:off x="10931147" y="142583"/>
          <a:ext cx="3945809" cy="734057"/>
        </a:xfrm>
        <a:prstGeom prst="rect">
          <a:avLst/>
        </a:prstGeom>
      </xdr:spPr>
    </xdr:pic>
    <xdr:clientData/>
  </xdr:oneCellAnchor>
  <xdr:oneCellAnchor>
    <xdr:from>
      <xdr:col>8</xdr:col>
      <xdr:colOff>0</xdr:colOff>
      <xdr:row>1</xdr:row>
      <xdr:rowOff>0</xdr:rowOff>
    </xdr:from>
    <xdr:ext cx="304800" cy="304800"/>
    <xdr:sp macro="" textlink="">
      <xdr:nvSpPr>
        <xdr:cNvPr id="5" name="AutoShape 1" descr="data:image/png;base64,iVBORw0KGgoAAAANSUhEUgAAAHgAAABBCAYAAAAaEWC3AAAAAXNSR0IArs4c6QAAEttJREFUeF7t3QOQLMkWBuC8a9u2bdu2bcTaNmJt27Zt27Zt48WX8bIjp6a7q7p35r6Yt50RG3v3dlZW1vH5z8ncfn///fffoTP+bynQr8Pg/1vexg/rMLgF/s4222zh7LPPDpNPPnkLT7U/9bTTTgszzzxzmH766dtepC6Dv/vuu/D000+HW265pcvC2223XRhuuOHCIIMMUumFP/30U/j222/DcccdV5u/1VZbhSGGGCKuU3X8/PPP4euvvw633npreO2118KUU04ZFlhggTD00EPHf6qMP//8M/z1119h4IEHrjK925z3338/YPBhhx0W1lxzzbbWaOWh33//PSy22GJhookmCqeeemorj3aZ243BF110Udhnn33CG2+80W1RjJllllnCscceG6aZZpqmLyXp5j3//PORsPkYe+yxw5JLLhkOP/zwMNRQQzVd56CDDgpXXXVVeOqpp7rNm2SSScL+++8fVl111VICbL311mHZZZcNCy64YOncehO8f9ZZZw2LLrpouPbaa8OAAw7Y1jpVH/rqq6/C+OOPH8Ybb7zwyCOPhMEHH7zqo40ZfMQRR4SddtqpdKF+/fqFE088Mcw///wBs4Yccsj4DEY+99xz4dxzzw3HHHNM6TpM3e677x6WWGKJMMIII9Tm//HHH1EwDjnkkHD55ZeXrrPRRhuFzTbbLMw444xd5v7yyy/hmWeeCeecc07UgptuuiksvvjipevVm7DaaquFSy+9NBL82WefDcMMM0xb61R96Pzzzw/rrLNOGHHEEcOjjz4aJpxwwqqP1mcwQiBQUdsarTrAAANEU4u5Aw00UJwmIP/mm28C01x10ATMzc1+O+uQ8CQke+21VyTKzTffHE37r7/+GrfzTxhsf8ym8dlnn4WRRx656ie2NY8Aff/99/HZbbbZppLC1HtRzUQ//vjj0cdUZXBbu/4fP9Qug08//fSwySab1HY/11xzhfvvv7/Xvuadd96J5jkNivfEE0+09b4OgyuQbfXVVw+XXHJJN/M/6KCDVni69SlnnXVW2HDDDbs8+PLLL4fJJpus5cU6DA4hvPXWW2GCCSaoS7wffvghzDTTTOHVV1/t8vtll10WVl555ZYJXuWBFVZYIVx99dVdpu6www5BjNTq+NczeM899wwHH3xwEDg2GvXclvnNniEwXMLEE0/cZdltt902nHDCCTFeqTemnXbamKIWh3RJBvDRRx+Fjz/+OIw77rjh3XffDTIJ1oXPPvPMMwPhyMe/nsEidpG/vFrO3hND/oroww47bLflfvvtt/Dpp5/GgPbzzz/vidfF9zzwwAPRhKeANy38r2dwIoQgZu+99w533HFHLVpulfrAGxE8QKiZdlv34YcfDoceemi47rrrWn1NbT7QZt111w377rtvGHPMMeuuU5fBggcpx1prrdXloQsuuCCmQZClKkPqQrrWXnvt2nTR+gsvvBDXoT1VBvMjHRO9ykMNe4G4/fjjj1WWiM/fc8890Z82GszmFltsEQQ5NK3qwEwA0IMPPtgyALLffvtFRsvZWxm+B7I3xxxzNBWmbgxebrnlwo477hhRG7luPvgi+TKfdeWVVzbcj5wRAgUIgXjl8CAiyk0FEdClZjkzGDLhsdKG3O/Zi8jy4osvju9qNkYaaaQAoVt44YVLaWh/kCroWFUmA2Q23XTTMPzww5euX5zgfXfeeWeEP+XXVQaAiAsoQxOtVWMwv2CjRx99dDRR9913X7j++utr70NgoPe8884bA4Qbb7wx7LHHHuH111+vaTRtnWKKKcLJJ58cBAs0Xb4Iavvyyy/jWlNNNVVYaqmlwuijjx6DCdJLEnP/x3p41y677BKZ4jc+BrpFOJgjPmz22WePQnjvvfdGMAC8mms0AbHfAw88MEw99dQxxy/6qEYERYNRRx01vq/ZIIAbb7xxFb40nQMdY+l8Y7Ox3nrrxWCqqHyNnumGRXvRMsssEz788MMAoM8HTQT0M3WYCWlB/ITwDDbYYNG0M/EiPCZVxJevQwvBb3wVDfYbyc1NFITMHMx45ZVXoiUggHnkyUqMMcYYEbEaZZRRoiVg9h966KEghdltt93CaKONFv/xThoitxRMVRneW6VqJEdmHXpiMLtlKOAiiywSFaLq6MJgZpepSdrWaBH4M//MnPM9adAQ5ua2224Lp5xySpBDNpSs/xJdxLnQQgtFbUmDaUzrnHTSSU1NJebCiVdaaaUw99xzd3mdKJUwnnHGGXFPrSBZSy+9dLjhhhtK6UgIXnrppdJ5ZRMISZUqFXfTSvTdxUQzfUWtLdtYscpRNQDL16WpRT8NP2612cReFB1YFi7kiy++6BIRV2UwAgrmcm1iEhGXlSj6Zi7Je9sdvnO66aaL6Vo+aLRANGHp6TcxEAtVZXTSpDpUEgCyCDnAIT7ZcsstYxq16667xrp0GgAIf9/u4MZYwg8++KC2hLKk2jPXJBUyJw3gSf7+Zu/tMLgOdWQRRx55ZPwF4QWe0pE0aJUSpbKowU3IaxvBnaxas3quxgolU5qsPi5gFBjmLgssymUQOvGHlKxZypee7TC4DoNF3+IH9Vh1ZMFjcWCymrf6OfPN1xdjgPSMdViARmAE8+49Ypu77roruoditM9Mn3feebWqFuGybtnoMLhAodtvvz2sssoqAUa9/fbblyJSIlqmFFOkL8UhHphnnnliKgVEKQ65/AwzzBCZJbMYa6yxmvKMpZDlSCMFjmWjw+AChQQwUpEq5i89KvBaccUVY+RfHNItqaVaO+0slhiBKubsvPPOpcKU1pbry2KKFad6zO4wuEwFKv7OZNcDUfhSmsn8gmnzdNDSfGpV0CLfimynSl9YXQYDEAQV0Ci5GbOgZgq8IHFV8zClrDnnnLNL8GGdF198MaYEVfFXKQTCTDrppLVWGcgWTBsgU2UAPJhfSFr/GtIpQVMCgrxfzt8/RzcGr7HGGrHNVaBRlEhRHhBEYKGRrdEQ5fkdJOkD88qKNQQMEDM+qV63ZFqXoBEo8KdAp4hFQ9F0byqGNxvyVxh6oyCntwiOocx9Gssvv3zsEO2fo8Zgfb9XXHFFDNFTxJb6juRgsGO4sJyMefCbQOTNN98Mn3zySdwzDYMArb/++hHmAxRgNAuQhlSCv2IdmDWFAihOntfRVoEErFthWzcFRpuTtF7gApclTOBKc5X8ckwbQwms/SiY0yQwaP8aKTrO34dejdKp3thXNyxaYYDmNYIrEUowgXh8AIIr2xnyQYMAMMOY0KiIjrHqpik/zCspyoM0FkMUJODH9cqCNBNiJQplbUSsiiT2p3OCWSYABA2jwbDtts0WiW9vjRoU0cVv3FOxWY4S6c/md83JrVv6b39Xxb9WEYguDFYZYX4TwxotgJG0mYTyaemUAjNIQpXwJO/NarU+kBaroCgm8LNpyEGZMr3BLEURqsv35d0qRqA7Jc58EBrokBSFK6gKVVYhHDRLFaveUCjhighbEY+nvawbwfZdBNNc/6AXgWSZeqrfq8ZgmiI1aLVtlq9OPc1lRYpmhEOUNGhHmZAV17KHdIyF9spJMTjHk3uSwdAprbQ0smqwWCY4cumjjjoqWtB2j9gU39FJk8qo3uR3ysDSOG+V4pB2l2PNgCbFNKrd9dJzHQb/UwqGEN0A11bsna6ytIqRAFFw2xsBYIfBVbhQcY5zVvDpKiVTMQhYktuAdPXW6DC4BynLZMt9YdhlTQACKd2Q0sDeHB0G9zB1RcbamZpF/l7Jb+fnpnt4G7XlOgzuYcoq+1Xp7tCB6Qxwb4+6DCaBwAUVkHQkU2cBAOHuu++uvCcfoW9LR6MURuqjPCY/rNqR4GWAD3sBsqQhsFGDrZpOAU7sPy/cV/6QihMhc/xp8dvkvPX8cv/AprsxGIyoYS4/kJ1/H2RGz7CiQaMhh5PQP/bYYw0PSuuoBKw0M2XWcRyDUOV5cnovDQByEJpmvWRQIc19Upqq109U5GmXaYof0Ktc6OS2YFagjQbCPC8XOesWKTsF0c5e6qZJrlw4/vjjSxu4YdPm6VbMK0s2qqtBywuYst7ZnPRi0g5dEnmqk+YNdtAdUKikH7TYrN0Fk6FmSnL1hI6ggkU32GCDXmWu74Kpq9Omb/HnAw44IDYDCMDsE0KVmExon3zyyV4NtGoaTJNaPe8K+1WsdrWBRnRmVAWo1XXefvvtLifY9Scpq7WCxxI061x44YU1gVe9ASC0c+KgHa3RfEdYvY+2en+RFqpokDYQLAvV226jW7GhnQ/rPBNiOy2NxFxMbnasBBTLcjnv+0+uZ6hC9w6Dq1CpwhwollhBy0+9eKHeElpuuEXBYm+NDoN7i7IV13X2qTddSIfBFRnRV6d1GNxXOVdx3x0GVyRUX53WYXBf5VzFfdcYLJ/V5eiIRWp90UKij0kg4GhpfoRDv68DV7rrc3TImRmHuoEU+Q0z7733XowwnQLYfPPN67a7Wl9Uqd3WfHP1doEoU3tQ2kNqCLTX/P2udnCeyBrNBqhTy62OzUYXmmpEVMgHP+a1WkCP/RWHVpz8ikPghq4S7cZpAD3qFfXN0WZbvJXHAXs91TntrWtfMIey0Q2qRFRtqIAPJ+zUK5W1FKVTgzZoELABX8X4/Ooel4poKgN6CP9Tou+CUxeHQp7AhkAJA0CRrkTEKIe3fZQCuj1Yx3sJkj6wdAOuvXk31Mylpmno7xKVlrWnaovRsAeNK146ltbyHeZIgbwvDe9zEkHTH4jU/uTBBAG9oHDQrNRerC8L43278qCb8/KD6HB+kCuESwdpjtxpOy7eLWI961RpkarLYMm3szKYhYAYnA/a6UYaSBPs1bzUQw13heAYOhkdkjLPfLBd8cwveBPMiPkGImi/pQ3WSikEUMA+CArCsTTAAtpHy0m5UYXBBFSzoCIIbap3Yh6UCuZ0CWgCLxINXC2hUABmJOQQKTkty4Ru8GWtvAob4Ep7hs27nsFBAt/IYqabdjXxY7j/Trf0pHehj07XvKEQgkhgqpyfrstgWqdobZMQmRwyZEbSZSYYqJtRJ2ViBGY7Wgm2QzjFCR/HMiBMPQZjvttmDCZWO61e6rx65DmHwpyI8MEEQvcEKJIkw6ERugqDCaD7IDXmuXC7XqGCACkQ0Ej7gE7B1w0uyEWnxa5KvdzmUgCCZz565PSzdxbPd7AABsHAcDi+ZwlAcjs9zmCaQyM0uivr5US2GT6FKWK2MJHm6C4keQat47cxF6MxxrlWz2FGmQb7eB2eCFH0VZruYbcEj2ml0Uy3w9IYQoDKGOzUvxZdHRXiCBrqno38PC5zq52GthEi5pOgM60IzkQr1mOGAXpEM4x3zTK34vSfG+0cGjcIUd59yadiPD+PLtYTN2CyKptvNXqcwUwtyeVjMJmU5kGMMp9KEunXZkvTEZ3ZYGJILAbTQJJIis1RYmQWyzS4GYO5C4UNzEfMdCUgIgL3+XPVmmY+WGDoMnLMQUxr8OUqW6l9xkUu8803X1xT+ZQA+zvvJdAYnNwDU84n+i7CIFBltZjnnMEsnT2nAdb0DqVZwklQ9ZuPM844sYImFukVBqt0+ADHUphVUuvoh+FjEI80pr5dEZ1o2xkhUpczOGmBzWOwbocyBouimV8n8fIjHp6jaYnQhAaz/T3NoAUE0kkKVz41CrJ8S36uivD6Lv3NKXYQUIr40/8yQBbBNdEsZUf0sT7BUPtVwTKfQBBuEbFoGcPFMwarc80110SNVVbks1XMMJnFcv+0YE2Ejsb+bW89rsEpirYpAYLN8Be0z4mFFHylIyDJxAi23KuVTDRpT7fS+ZB0drbMRDPl3IQol5YB7gkUArlNh7lkYYo+HbH5aALX6JBXIjxTLpJPgw+kOdwKE+79vtM5qzS4G3NYANc7cDvJBxMqczFF1M3UEjgME/XTzFTUp7noIbCiABoauBqxgP2xIpTBiQ+BJT8tRST0KYsRrwjkuJKy0TBN8qB0hRnzUnknvyV69CH5yUMbZGZIMyIlE50YzJdjjFGmweYwbVwB5mKqqJfmylntQxqR0qS0HiHgNry7EYNpvSCOxuQnDQklU+wdzKt3M/d5EcDamIyxOiZzBtszJeCy+F7CiOn+zLqob6OhP9Niz5vDahAYnS85PVkZ61sTbQm0v8Nk1oKr4mZaOgCOafwHX5HffYWhCI6BiON2uVyyU+Dl/I/zOqSMqWLG0mE0c/hJvipdXJIkT65JYkXkaaR7spjgdNMcAfGRiehcByJgThqY4uNpRb1rhmiC4Ma35LmmdwiM+FpAjXhC9JwfHwEsEHZ7sIYYo/j/k0AnNGCtpDUESbyCqamLQ0zi/XAE6+iuzPN434JGrIpA1mVy0sK8kYF1o91JgZppcQeqLLNxffz3DoP7OAPLtt9hcBmF+vjvHQb3cQaWbb/D4DIK9fHfOwzu4wws236HwWUU6uO//weMM9byjBL1uAAAAABJRU5ErkJggg=="/>
        <xdr:cNvSpPr>
          <a:spLocks noChangeAspect="1" noChangeArrowheads="1"/>
        </xdr:cNvSpPr>
      </xdr:nvSpPr>
      <xdr:spPr bwMode="auto">
        <a:xfrm>
          <a:off x="9906000" y="123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xdr:row>
      <xdr:rowOff>0</xdr:rowOff>
    </xdr:from>
    <xdr:ext cx="304800" cy="304800"/>
    <xdr:sp macro="" textlink="">
      <xdr:nvSpPr>
        <xdr:cNvPr id="6" name="AutoShape 3" descr="data:image/png;base64,iVBORw0KGgoAAAANSUhEUgAAAHgAAABBCAYAAAAaEWC3AAAAAXNSR0IArs4c6QAAEttJREFUeF7t3QOQLMkWBuC8a9u2bdu2bcTaNmJt27Zt27Zt48WX8bIjp6a7q7p35r6Yt50RG3v3dlZW1vH5z8ncfn///fffoTP+bynQr8Pg/1vexg/rMLgF/s4222zh7LPPDpNPPnkLT7U/9bTTTgszzzxzmH766dtepC6Dv/vuu/D000+HW265pcvC2223XRhuuOHCIIMMUumFP/30U/j222/DcccdV5u/1VZbhSGGGCKuU3X8/PPP4euvvw633npreO2118KUU04ZFlhggTD00EPHf6qMP//8M/z1119h4IEHrjK925z3338/YPBhhx0W1lxzzbbWaOWh33//PSy22GJhookmCqeeemorj3aZ243BF110Udhnn33CG2+80W1RjJllllnCscceG6aZZpqmLyXp5j3//PORsPkYe+yxw5JLLhkOP/zwMNRQQzVd56CDDgpXXXVVeOqpp7rNm2SSScL+++8fVl111VICbL311mHZZZcNCy64YOncehO8f9ZZZw2LLrpouPbaa8OAAw7Y1jpVH/rqq6/C+OOPH8Ybb7zwyCOPhMEHH7zqo40ZfMQRR4SddtqpdKF+/fqFE088Mcw///wBs4Yccsj4DEY+99xz4dxzzw3HHHNM6TpM3e677x6WWGKJMMIII9Tm//HHH1EwDjnkkHD55ZeXrrPRRhuFzTbbLMw444xd5v7yyy/hmWeeCeecc07UgptuuiksvvjipevVm7DaaquFSy+9NBL82WefDcMMM0xb61R96Pzzzw/rrLNOGHHEEcOjjz4aJpxwwqqP1mcwQiBQUdsarTrAAANEU4u5Aw00UJwmIP/mm28C01x10ATMzc1+O+uQ8CQke+21VyTKzTffHE37r7/+GrfzTxhsf8ym8dlnn4WRRx656ie2NY8Aff/99/HZbbbZppLC1HtRzUQ//vjj0cdUZXBbu/4fP9Qug08//fSwySab1HY/11xzhfvvv7/Xvuadd96J5jkNivfEE0+09b4OgyuQbfXVVw+XXHJJN/M/6KCDVni69SlnnXVW2HDDDbs8+PLLL4fJJpus5cU6DA4hvPXWW2GCCSaoS7wffvghzDTTTOHVV1/t8vtll10WVl555ZYJXuWBFVZYIVx99dVdpu6www5BjNTq+NczeM899wwHH3xwEDg2GvXclvnNniEwXMLEE0/cZdltt902nHDCCTFeqTemnXbamKIWh3RJBvDRRx+Fjz/+OIw77rjh3XffDTIJ1oXPPvPMMwPhyMe/nsEidpG/vFrO3hND/oroww47bLflfvvtt/Dpp5/GgPbzzz/vidfF9zzwwAPRhKeANy38r2dwIoQgZu+99w533HFHLVpulfrAGxE8QKiZdlv34YcfDoceemi47rrrWn1NbT7QZt111w377rtvGHPMMeuuU5fBggcpx1prrdXloQsuuCCmQZClKkPqQrrWXnvt2nTR+gsvvBDXoT1VBvMjHRO9ykMNe4G4/fjjj1WWiM/fc8890Z82GszmFltsEQQ5NK3qwEwA0IMPPtgyALLffvtFRsvZWxm+B7I3xxxzNBWmbgxebrnlwo477hhRG7luPvgi+TKfdeWVVzbcj5wRAgUIgXjl8CAiyk0FEdClZjkzGDLhsdKG3O/Zi8jy4osvju9qNkYaaaQAoVt44YVLaWh/kCroWFUmA2Q23XTTMPzww5euX5zgfXfeeWeEP+XXVQaAiAsoQxOtVWMwv2CjRx99dDRR9913X7j++utr70NgoPe8884bA4Qbb7wx7LHHHuH111+vaTRtnWKKKcLJJ58cBAs0Xb4Iavvyyy/jWlNNNVVYaqmlwuijjx6DCdJLEnP/x3p41y677BKZ4jc+BrpFOJgjPmz22WePQnjvvfdGMAC8mms0AbHfAw88MEw99dQxxy/6qEYERYNRRx01vq/ZIIAbb7xxFb40nQMdY+l8Y7Ox3nrrxWCqqHyNnumGRXvRMsssEz788MMAoM8HTQT0M3WYCWlB/ITwDDbYYNG0M/EiPCZVxJevQwvBb3wVDfYbyc1NFITMHMx45ZVXoiUggHnkyUqMMcYYEbEaZZRRoiVg9h966KEghdltt93CaKONFv/xThoitxRMVRneW6VqJEdmHXpiMLtlKOAiiywSFaLq6MJgZpepSdrWaBH4M//MnPM9adAQ5ua2224Lp5xySpBDNpSs/xJdxLnQQgtFbUmDaUzrnHTSSU1NJebCiVdaaaUw99xzd3mdKJUwnnHGGXFPrSBZSy+9dLjhhhtK6UgIXnrppdJ5ZRMISZUqFXfTSvTdxUQzfUWtLdtYscpRNQDL16WpRT8NP2612cReFB1YFi7kiy++6BIRV2UwAgrmcm1iEhGXlSj6Zi7Je9sdvnO66aaL6Vo+aLRANGHp6TcxEAtVZXTSpDpUEgCyCDnAIT7ZcsstYxq16667xrp0GgAIf9/u4MZYwg8++KC2hLKk2jPXJBUyJw3gSf7+Zu/tMLgOdWQRRx55ZPwF4QWe0pE0aJUSpbKowU3IaxvBnaxas3quxgolU5qsPi5gFBjmLgssymUQOvGHlKxZypee7TC4DoNF3+IH9Vh1ZMFjcWCymrf6OfPN1xdjgPSMdViARmAE8+49Ypu77roruoditM9Mn3feebWqFuGybtnoMLhAodtvvz2sssoqAUa9/fbblyJSIlqmFFOkL8UhHphnnnliKgVEKQ65/AwzzBCZJbMYa6yxmvKMpZDlSCMFjmWjw+AChQQwUpEq5i89KvBaccUVY+RfHNItqaVaO+0slhiBKubsvPPOpcKU1pbry2KKFad6zO4wuEwFKv7OZNcDUfhSmsn8gmnzdNDSfGpV0CLfimynSl9YXQYDEAQV0Ci5GbOgZgq8IHFV8zClrDnnnLNL8GGdF198MaYEVfFXKQTCTDrppLVWGcgWTBsgU2UAPJhfSFr/GtIpQVMCgrxfzt8/RzcGr7HGGrHNVaBRlEhRHhBEYKGRrdEQ5fkdJOkD88qKNQQMEDM+qV63ZFqXoBEo8KdAp4hFQ9F0byqGNxvyVxh6oyCntwiOocx9Gssvv3zsEO2fo8Zgfb9XXHFFDNFTxJb6juRgsGO4sJyMefCbQOTNN98Mn3zySdwzDYMArb/++hHmAxRgNAuQhlSCv2IdmDWFAihOntfRVoEErFthWzcFRpuTtF7gApclTOBKc5X8ckwbQwms/SiY0yQwaP8aKTrO34dejdKp3thXNyxaYYDmNYIrEUowgXh8AIIr2xnyQYMAMMOY0KiIjrHqpik/zCspyoM0FkMUJODH9cqCNBNiJQplbUSsiiT2p3OCWSYABA2jwbDtts0WiW9vjRoU0cVv3FOxWY4S6c/md83JrVv6b39Xxb9WEYguDFYZYX4TwxotgJG0mYTyaemUAjNIQpXwJO/NarU+kBaroCgm8LNpyEGZMr3BLEURqsv35d0qRqA7Jc58EBrokBSFK6gKVVYhHDRLFaveUCjhighbEY+nvawbwfZdBNNc/6AXgWSZeqrfq8ZgmiI1aLVtlq9OPc1lRYpmhEOUNGhHmZAV17KHdIyF9spJMTjHk3uSwdAprbQ0smqwWCY4cumjjjoqWtB2j9gU39FJk8qo3uR3ysDSOG+V4pB2l2PNgCbFNKrd9dJzHQb/UwqGEN0A11bsna6ytIqRAFFw2xsBYIfBVbhQcY5zVvDpKiVTMQhYktuAdPXW6DC4BynLZMt9YdhlTQACKd2Q0sDeHB0G9zB1RcbamZpF/l7Jb+fnpnt4G7XlOgzuYcoq+1Xp7tCB6Qxwb4+6DCaBwAUVkHQkU2cBAOHuu++uvCcfoW9LR6MURuqjPCY/rNqR4GWAD3sBsqQhsFGDrZpOAU7sPy/cV/6QihMhc/xp8dvkvPX8cv/AprsxGIyoYS4/kJ1/H2RGz7CiQaMhh5PQP/bYYw0PSuuoBKw0M2XWcRyDUOV5cnovDQByEJpmvWRQIc19Upqq109U5GmXaYof0Ktc6OS2YFagjQbCPC8XOesWKTsF0c5e6qZJrlw4/vjjSxu4YdPm6VbMK0s2qqtBywuYst7ZnPRi0g5dEnmqk+YNdtAdUKikH7TYrN0Fk6FmSnL1hI6ggkU32GCDXmWu74Kpq9Omb/HnAw44IDYDCMDsE0KVmExon3zyyV4NtGoaTJNaPe8K+1WsdrWBRnRmVAWo1XXefvvtLifY9Scpq7WCxxI061x44YU1gVe9ASC0c+KgHa3RfEdYvY+2en+RFqpokDYQLAvV226jW7GhnQ/rPBNiOy2NxFxMbnasBBTLcjnv+0+uZ6hC9w6Dq1CpwhwollhBy0+9eKHeElpuuEXBYm+NDoN7i7IV13X2qTddSIfBFRnRV6d1GNxXOVdx3x0GVyRUX53WYXBf5VzFfdcYLJ/V5eiIRWp90UKij0kg4GhpfoRDv68DV7rrc3TImRmHuoEU+Q0z7733XowwnQLYfPPN67a7Wl9Uqd3WfHP1doEoU3tQ2kNqCLTX/P2udnCeyBrNBqhTy62OzUYXmmpEVMgHP+a1WkCP/RWHVpz8ikPghq4S7cZpAD3qFfXN0WZbvJXHAXs91TntrWtfMIey0Q2qRFRtqIAPJ+zUK5W1FKVTgzZoELABX8X4/Ooel4poKgN6CP9Tou+CUxeHQp7AhkAJA0CRrkTEKIe3fZQCuj1Yx3sJkj6wdAOuvXk31Mylpmno7xKVlrWnaovRsAeNK146ltbyHeZIgbwvDe9zEkHTH4jU/uTBBAG9oHDQrNRerC8L43278qCb8/KD6HB+kCuESwdpjtxpOy7eLWI961RpkarLYMm3szKYhYAYnA/a6UYaSBPs1bzUQw13heAYOhkdkjLPfLBd8cwveBPMiPkGImi/pQ3WSikEUMA+CArCsTTAAtpHy0m5UYXBBFSzoCIIbap3Yh6UCuZ0CWgCLxINXC2hUABmJOQQKTkty4Ru8GWtvAob4Ep7hs27nsFBAt/IYqabdjXxY7j/Trf0pHehj07XvKEQgkhgqpyfrstgWqdobZMQmRwyZEbSZSYYqJtRJ2ViBGY7Wgm2QzjFCR/HMiBMPQZjvttmDCZWO61e6rx65DmHwpyI8MEEQvcEKJIkw6ERugqDCaD7IDXmuXC7XqGCACkQ0Ej7gE7B1w0uyEWnxa5KvdzmUgCCZz565PSzdxbPd7AABsHAcDi+ZwlAcjs9zmCaQyM0uivr5US2GT6FKWK2MJHm6C4keQat47cxF6MxxrlWz2FGmQb7eB2eCFH0VZruYbcEj2ml0Uy3w9IYQoDKGOzUvxZdHRXiCBrqno38PC5zq52GthEi5pOgM60IzkQr1mOGAXpEM4x3zTK34vSfG+0cGjcIUd59yadiPD+PLtYTN2CyKptvNXqcwUwtyeVjMJmU5kGMMp9KEunXZkvTEZ3ZYGJILAbTQJJIis1RYmQWyzS4GYO5C4UNzEfMdCUgIgL3+XPVmmY+WGDoMnLMQUxr8OUqW6l9xkUu8803X1xT+ZQA+zvvJdAYnNwDU84n+i7CIFBltZjnnMEsnT2nAdb0DqVZwklQ9ZuPM844sYImFukVBqt0+ADHUphVUuvoh+FjEI80pr5dEZ1o2xkhUpczOGmBzWOwbocyBouimV8n8fIjHp6jaYnQhAaz/T3NoAUE0kkKVz41CrJ8S36uivD6Lv3NKXYQUIr40/8yQBbBNdEsZUf0sT7BUPtVwTKfQBBuEbFoGcPFMwarc80110SNVVbks1XMMJnFcv+0YE2Ejsb+bW89rsEpirYpAYLN8Be0z4mFFHylIyDJxAi23KuVTDRpT7fS+ZB0drbMRDPl3IQol5YB7gkUArlNh7lkYYo+HbH5aALX6JBXIjxTLpJPgw+kOdwKE+79vtM5qzS4G3NYANc7cDvJBxMqczFF1M3UEjgME/XTzFTUp7noIbCiABoauBqxgP2xIpTBiQ+BJT8tRST0KYsRrwjkuJKy0TBN8qB0hRnzUnknvyV69CH5yUMbZGZIMyIlE50YzJdjjFGmweYwbVwB5mKqqJfmylntQxqR0qS0HiHgNry7EYNpvSCOxuQnDQklU+wdzKt3M/d5EcDamIyxOiZzBtszJeCy+F7CiOn+zLqob6OhP9Niz5vDahAYnS85PVkZ61sTbQm0v8Nk1oKr4mZaOgCOafwHX5HffYWhCI6BiON2uVyyU+Dl/I/zOqSMqWLG0mE0c/hJvipdXJIkT65JYkXkaaR7spjgdNMcAfGRiehcByJgThqY4uNpRb1rhmiC4Ma35LmmdwiM+FpAjXhC9JwfHwEsEHZ7sIYYo/j/k0AnNGCtpDUESbyCqamLQ0zi/XAE6+iuzPN434JGrIpA1mVy0sK8kYF1o91JgZppcQeqLLNxffz3DoP7OAPLtt9hcBmF+vjvHQb3cQaWbb/D4DIK9fHfOwzu4wws236HwWUU6uO//weMM9byjBL1uAAAAABJRU5ErkJggg=="/>
        <xdr:cNvSpPr>
          <a:spLocks noChangeAspect="1" noChangeArrowheads="1"/>
        </xdr:cNvSpPr>
      </xdr:nvSpPr>
      <xdr:spPr bwMode="auto">
        <a:xfrm>
          <a:off x="9906000" y="123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xdr:row>
      <xdr:rowOff>0</xdr:rowOff>
    </xdr:from>
    <xdr:ext cx="304800" cy="304800"/>
    <xdr:sp macro="" textlink="">
      <xdr:nvSpPr>
        <xdr:cNvPr id="7" name="AutoShape 1" descr="data:image/png;base64,iVBORw0KGgoAAAANSUhEUgAAAHgAAABBCAYAAAAaEWC3AAAAAXNSR0IArs4c6QAAEttJREFUeF7t3QOQLMkWBuC8a9u2bdu2bcTaNmJt27Zt27Zt48WX8bIjp6a7q7p35r6Yt50RG3v3dlZW1vH5z8ncfn///fffoTP+bynQr8Pg/1vexg/rMLgF/s4222zh7LPPDpNPPnkLT7U/9bTTTgszzzxzmH766dtepC6Dv/vuu/D000+HW265pcvC2223XRhuuOHCIIMMUumFP/30U/j222/DcccdV5u/1VZbhSGGGCKuU3X8/PPP4euvvw633npreO2118KUU04ZFlhggTD00EPHf6qMP//8M/z1119h4IEHrjK925z3338/YPBhhx0W1lxzzbbWaOWh33//PSy22GJhookmCqeeemorj3aZ243BF110Udhnn33CG2+80W1RjJllllnCscceG6aZZpqmLyXp5j3//PORsPkYe+yxw5JLLhkOP/zwMNRQQzVd56CDDgpXXXVVeOqpp7rNm2SSScL+++8fVl111VICbL311mHZZZcNCy64YOncehO8f9ZZZw2LLrpouPbaa8OAAw7Y1jpVH/rqq6/C+OOPH8Ybb7zwyCOPhMEHH7zqo40ZfMQRR4SddtqpdKF+/fqFE088Mcw///wBs4Yccsj4DEY+99xz4dxzzw3HHHNM6TpM3e677x6WWGKJMMIII9Tm//HHH1EwDjnkkHD55ZeXrrPRRhuFzTbbLMw444xd5v7yyy/hmWeeCeecc07UgptuuiksvvjipevVm7DaaquFSy+9NBL82WefDcMMM0xb61R96Pzzzw/rrLNOGHHEEcOjjz4aJpxwwqqP1mcwQiBQUdsarTrAAANEU4u5Aw00UJwmIP/mm28C01x10ATMzc1+O+uQ8CQke+21VyTKzTffHE37r7/+GrfzTxhsf8ym8dlnn4WRRx656ie2NY8Aff/99/HZbbbZppLC1HtRzUQ//vjj0cdUZXBbu/4fP9Qug08//fSwySab1HY/11xzhfvvv7/Xvuadd96J5jkNivfEE0+09b4OgyuQbfXVVw+XXHJJN/M/6KCDVni69SlnnXVW2HDDDbs8+PLLL4fJJpus5cU6DA4hvPXWW2GCCSaoS7wffvghzDTTTOHVV1/t8vtll10WVl555ZYJXuWBFVZYIVx99dVdpu6www5BjNTq+NczeM899wwHH3xwEDg2GvXclvnNniEwXMLEE0/cZdltt902nHDCCTFeqTemnXbamKIWh3RJBvDRRx+Fjz/+OIw77rjh3XffDTIJ1oXPPvPMMwPhyMe/nsEidpG/vFrO3hND/oroww47bLflfvvtt/Dpp5/GgPbzzz/vidfF9zzwwAPRhKeANy38r2dwIoQgZu+99w533HFHLVpulfrAGxE8QKiZdlv34YcfDoceemi47rrrWn1NbT7QZt111w377rtvGHPMMeuuU5fBggcpx1prrdXloQsuuCCmQZClKkPqQrrWXnvt2nTR+gsvvBDXoT1VBvMjHRO9ykMNe4G4/fjjj1WWiM/fc8890Z82GszmFltsEQQ5NK3qwEwA0IMPPtgyALLffvtFRsvZWxm+B7I3xxxzNBWmbgxebrnlwo477hhRG7luPvgi+TKfdeWVVzbcj5wRAgUIgXjl8CAiyk0FEdClZjkzGDLhsdKG3O/Zi8jy4osvju9qNkYaaaQAoVt44YVLaWh/kCroWFUmA2Q23XTTMPzww5euX5zgfXfeeWeEP+XXVQaAiAsoQxOtVWMwv2CjRx99dDRR9913X7j++utr70NgoPe8884bA4Qbb7wx7LHHHuH111+vaTRtnWKKKcLJJ58cBAs0Xb4Iavvyyy/jWlNNNVVYaqmlwuijjx6DCdJLEnP/x3p41y677BKZ4jc+BrpFOJgjPmz22WePQnjvvfdGMAC8mms0AbHfAw88MEw99dQxxy/6qEYERYNRRx01vq/ZIIAbb7xxFb40nQMdY+l8Y7Ox3nrrxWCqqHyNnumGRXvRMsssEz788MMAoM8HTQT0M3WYCWlB/ITwDDbYYNG0M/EiPCZVxJevQwvBb3wVDfYbyc1NFITMHMx45ZVXoiUggHnkyUqMMcYYEbEaZZRRoiVg9h966KEghdltt93CaKONFv/xThoitxRMVRneW6VqJEdmHXpiMLtlKOAiiywSFaLq6MJgZpepSdrWaBH4M//MnPM9adAQ5ua2224Lp5xySpBDNpSs/xJdxLnQQgtFbUmDaUzrnHTSSU1NJebCiVdaaaUw99xzd3mdKJUwnnHGGXFPrSBZSy+9dLjhhhtK6UgIXnrppdJ5ZRMISZUqFXfTSvTdxUQzfUWtLdtYscpRNQDL16WpRT8NP2612cReFB1YFi7kiy++6BIRV2UwAgrmcm1iEhGXlSj6Zi7Je9sdvnO66aaL6Vo+aLRANGHp6TcxEAtVZXTSpDpUEgCyCDnAIT7ZcsstYxq16667xrp0GgAIf9/u4MZYwg8++KC2hLKk2jPXJBUyJw3gSf7+Zu/tMLgOdWQRRx55ZPwF4QWe0pE0aJUSpbKowU3IaxvBnaxas3quxgolU5qsPi5gFBjmLgssymUQOvGHlKxZypee7TC4DoNF3+IH9Vh1ZMFjcWCymrf6OfPN1xdjgPSMdViARmAE8+49Ypu77roruoditM9Mn3feebWqFuGybtnoMLhAodtvvz2sssoqAUa9/fbblyJSIlqmFFOkL8UhHphnnnliKgVEKQ65/AwzzBCZJbMYa6yxmvKMpZDlSCMFjmWjw+AChQQwUpEq5i89KvBaccUVY+RfHNItqaVaO+0slhiBKubsvPPOpcKU1pbry2KKFad6zO4wuEwFKv7OZNcDUfhSmsn8gmnzdNDSfGpV0CLfimynSl9YXQYDEAQV0Ci5GbOgZgq8IHFV8zClrDnnnLNL8GGdF198MaYEVfFXKQTCTDrppLVWGcgWTBsgU2UAPJhfSFr/GtIpQVMCgrxfzt8/RzcGr7HGGrHNVaBRlEhRHhBEYKGRrdEQ5fkdJOkD88qKNQQMEDM+qV63ZFqXoBEo8KdAp4hFQ9F0byqGNxvyVxh6oyCntwiOocx9Gssvv3zsEO2fo8Zgfb9XXHFFDNFTxJb6juRgsGO4sJyMefCbQOTNN98Mn3zySdwzDYMArb/++hHmAxRgNAuQhlSCv2IdmDWFAihOntfRVoEErFthWzcFRpuTtF7gApclTOBKc5X8ckwbQwms/SiY0yQwaP8aKTrO34dejdKp3thXNyxaYYDmNYIrEUowgXh8AIIr2xnyQYMAMMOY0KiIjrHqpik/zCspyoM0FkMUJODH9cqCNBNiJQplbUSsiiT2p3OCWSYABA2jwbDtts0WiW9vjRoU0cVv3FOxWY4S6c/md83JrVv6b39Xxb9WEYguDFYZYX4TwxotgJG0mYTyaemUAjNIQpXwJO/NarU+kBaroCgm8LNpyEGZMr3BLEURqsv35d0qRqA7Jc58EBrokBSFK6gKVVYhHDRLFaveUCjhighbEY+nvawbwfZdBNNc/6AXgWSZeqrfq8ZgmiI1aLVtlq9OPc1lRYpmhEOUNGhHmZAV17KHdIyF9spJMTjHk3uSwdAprbQ0smqwWCY4cumjjjoqWtB2j9gU39FJk8qo3uR3ysDSOG+V4pB2l2PNgCbFNKrd9dJzHQb/UwqGEN0A11bsna6ytIqRAFFw2xsBYIfBVbhQcY5zVvDpKiVTMQhYktuAdPXW6DC4BynLZMt9YdhlTQACKd2Q0sDeHB0G9zB1RcbamZpF/l7Jb+fnpnt4G7XlOgzuYcoq+1Xp7tCB6Qxwb4+6DCaBwAUVkHQkU2cBAOHuu++uvCcfoW9LR6MURuqjPCY/rNqR4GWAD3sBsqQhsFGDrZpOAU7sPy/cV/6QihMhc/xp8dvkvPX8cv/AprsxGIyoYS4/kJ1/H2RGz7CiQaMhh5PQP/bYYw0PSuuoBKw0M2XWcRyDUOV5cnovDQByEJpmvWRQIc19Upqq109U5GmXaYof0Ktc6OS2YFagjQbCPC8XOesWKTsF0c5e6qZJrlw4/vjjSxu4YdPm6VbMK0s2qqtBywuYst7ZnPRi0g5dEnmqk+YNdtAdUKikH7TYrN0Fk6FmSnL1hI6ggkU32GCDXmWu74Kpq9Omb/HnAw44IDYDCMDsE0KVmExon3zyyV4NtGoaTJNaPe8K+1WsdrWBRnRmVAWo1XXefvvtLifY9Scpq7WCxxI061x44YU1gVe9ASC0c+KgHa3RfEdYvY+2en+RFqpokDYQLAvV226jW7GhnQ/rPBNiOy2NxFxMbnasBBTLcjnv+0+uZ6hC9w6Dq1CpwhwollhBy0+9eKHeElpuuEXBYm+NDoN7i7IV13X2qTddSIfBFRnRV6d1GNxXOVdx3x0GVyRUX53WYXBf5VzFfdcYLJ/V5eiIRWp90UKij0kg4GhpfoRDv68DV7rrc3TImRmHuoEU+Q0z7733XowwnQLYfPPN67a7Wl9Uqd3WfHP1doEoU3tQ2kNqCLTX/P2udnCeyBrNBqhTy62OzUYXmmpEVMgHP+a1WkCP/RWHVpz8ikPghq4S7cZpAD3qFfXN0WZbvJXHAXs91TntrWtfMIey0Q2qRFRtqIAPJ+zUK5W1FKVTgzZoELABX8X4/Ooel4poKgN6CP9Tou+CUxeHQp7AhkAJA0CRrkTEKIe3fZQCuj1Yx3sJkj6wdAOuvXk31Mylpmno7xKVlrWnaovRsAeNK146ltbyHeZIgbwvDe9zEkHTH4jU/uTBBAG9oHDQrNRerC8L43278qCb8/KD6HB+kCuESwdpjtxpOy7eLWI961RpkarLYMm3szKYhYAYnA/a6UYaSBPs1bzUQw13heAYOhkdkjLPfLBd8cwveBPMiPkGImi/pQ3WSikEUMA+CArCsTTAAtpHy0m5UYXBBFSzoCIIbap3Yh6UCuZ0CWgCLxINXC2hUABmJOQQKTkty4Ru8GWtvAob4Ep7hs27nsFBAt/IYqabdjXxY7j/Trf0pHehj07XvKEQgkhgqpyfrstgWqdobZMQmRwyZEbSZSYYqJtRJ2ViBGY7Wgm2QzjFCR/HMiBMPQZjvttmDCZWO61e6rx65DmHwpyI8MEEQvcEKJIkw6ERugqDCaD7IDXmuXC7XqGCACkQ0Ej7gE7B1w0uyEWnxa5KvdzmUgCCZz565PSzdxbPd7AABsHAcDi+ZwlAcjs9zmCaQyM0uivr5US2GT6FKWK2MJHm6C4keQat47cxF6MxxrlWz2FGmQb7eB2eCFH0VZruYbcEj2ml0Uy3w9IYQoDKGOzUvxZdHRXiCBrqno38PC5zq52GthEi5pOgM60IzkQr1mOGAXpEM4x3zTK34vSfG+0cGjcIUd59yadiPD+PLtYTN2CyKptvNXqcwUwtyeVjMJmU5kGMMp9KEunXZkvTEZ3ZYGJILAbTQJJIis1RYmQWyzS4GYO5C4UNzEfMdCUgIgL3+XPVmmY+WGDoMnLMQUxr8OUqW6l9xkUu8803X1xT+ZQA+zvvJdAYnNwDU84n+i7CIFBltZjnnMEsnT2nAdb0DqVZwklQ9ZuPM844sYImFukVBqt0+ADHUphVUuvoh+FjEI80pr5dEZ1o2xkhUpczOGmBzWOwbocyBouimV8n8fIjHp6jaYnQhAaz/T3NoAUE0kkKVz41CrJ8S36uivD6Lv3NKXYQUIr40/8yQBbBNdEsZUf0sT7BUPtVwTKfQBBuEbFoGcPFMwarc80110SNVVbks1XMMJnFcv+0YE2Ejsb+bW89rsEpirYpAYLN8Be0z4mFFHylIyDJxAi23KuVTDRpT7fS+ZB0drbMRDPl3IQol5YB7gkUArlNh7lkYYo+HbH5aALX6JBXIjxTLpJPgw+kOdwKE+79vtM5qzS4G3NYANc7cDvJBxMqczFF1M3UEjgME/XTzFTUp7noIbCiABoauBqxgP2xIpTBiQ+BJT8tRST0KYsRrwjkuJKy0TBN8qB0hRnzUnknvyV69CH5yUMbZGZIMyIlE50YzJdjjFGmweYwbVwB5mKqqJfmylntQxqR0qS0HiHgNry7EYNpvSCOxuQnDQklU+wdzKt3M/d5EcDamIyxOiZzBtszJeCy+F7CiOn+zLqob6OhP9Niz5vDahAYnS85PVkZ61sTbQm0v8Nk1oKr4mZaOgCOafwHX5HffYWhCI6BiON2uVyyU+Dl/I/zOqSMqWLG0mE0c/hJvipdXJIkT65JYkXkaaR7spjgdNMcAfGRiehcByJgThqY4uNpRb1rhmiC4Ma35LmmdwiM+FpAjXhC9JwfHwEsEHZ7sIYYo/j/k0AnNGCtpDUESbyCqamLQ0zi/XAE6+iuzPN434JGrIpA1mVy0sK8kYF1o91JgZppcQeqLLNxffz3DoP7OAPLtt9hcBmF+vjvHQb3cQaWbb/D4DIK9fHfOwzu4wws236HwWUU6uO//weMM9byjBL1uAAAAABJRU5ErkJggg=="/>
        <xdr:cNvSpPr>
          <a:spLocks noChangeAspect="1" noChangeArrowheads="1"/>
        </xdr:cNvSpPr>
      </xdr:nvSpPr>
      <xdr:spPr bwMode="auto">
        <a:xfrm>
          <a:off x="10944225" y="123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xdr:row>
      <xdr:rowOff>0</xdr:rowOff>
    </xdr:from>
    <xdr:ext cx="304800" cy="304800"/>
    <xdr:sp macro="" textlink="">
      <xdr:nvSpPr>
        <xdr:cNvPr id="8" name="AutoShape 3" descr="data:image/png;base64,iVBORw0KGgoAAAANSUhEUgAAAHgAAABBCAYAAAAaEWC3AAAAAXNSR0IArs4c6QAAEttJREFUeF7t3QOQLMkWBuC8a9u2bdu2bcTaNmJt27Zt27Zt48WX8bIjp6a7q7p35r6Yt50RG3v3dlZW1vH5z8ncfn///fffoTP+bynQr8Pg/1vexg/rMLgF/s4222zh7LPPDpNPPnkLT7U/9bTTTgszzzxzmH766dtepC6Dv/vuu/D000+HW265pcvC2223XRhuuOHCIIMMUumFP/30U/j222/DcccdV5u/1VZbhSGGGCKuU3X8/PPP4euvvw633npreO2118KUU04ZFlhggTD00EPHf6qMP//8M/z1119h4IEHrjK925z3338/YPBhhx0W1lxzzbbWaOWh33//PSy22GJhookmCqeeemorj3aZ243BF110Udhnn33CG2+80W1RjJllllnCscceG6aZZpqmLyXp5j3//PORsPkYe+yxw5JLLhkOP/zwMNRQQzVd56CDDgpXXXVVeOqpp7rNm2SSScL+++8fVl111VICbL311mHZZZcNCy64YOncehO8f9ZZZw2LLrpouPbaa8OAAw7Y1jpVH/rqq6/C+OOPH8Ybb7zwyCOPhMEHH7zqo40ZfMQRR4SddtqpdKF+/fqFE088Mcw///wBs4Yccsj4DEY+99xz4dxzzw3HHHNM6TpM3e677x6WWGKJMMIII9Tm//HHH1EwDjnkkHD55ZeXrrPRRhuFzTbbLMw444xd5v7yyy/hmWeeCeecc07UgptuuiksvvjipevVm7DaaquFSy+9NBL82WefDcMMM0xb61R96Pzzzw/rrLNOGHHEEcOjjz4aJpxwwqqP1mcwQiBQUdsarTrAAANEU4u5Aw00UJwmIP/mm28C01x10ATMzc1+O+uQ8CQke+21VyTKzTffHE37r7/+GrfzTxhsf8ym8dlnn4WRRx656ie2NY8Aff/99/HZbbbZppLC1HtRzUQ//vjj0cdUZXBbu/4fP9Qug08//fSwySab1HY/11xzhfvvv7/Xvuadd96J5jkNivfEE0+09b4OgyuQbfXVVw+XXHJJN/M/6KCDVni69SlnnXVW2HDDDbs8+PLLL4fJJpus5cU6DA4hvPXWW2GCCSaoS7wffvghzDTTTOHVV1/t8vtll10WVl555ZYJXuWBFVZYIVx99dVdpu6www5BjNTq+NczeM899wwHH3xwEDg2GvXclvnNniEwXMLEE0/cZdltt902nHDCCTFeqTemnXbamKIWh3RJBvDRRx+Fjz/+OIw77rjh3XffDTIJ1oXPPvPMMwPhyMe/nsEidpG/vFrO3hND/oroww47bLflfvvtt/Dpp5/GgPbzzz/vidfF9zzwwAPRhKeANy38r2dwIoQgZu+99w533HFHLVpulfrAGxE8QKiZdlv34YcfDoceemi47rrrWn1NbT7QZt111w377rtvGHPMMeuuU5fBggcpx1prrdXloQsuuCCmQZClKkPqQrrWXnvt2nTR+gsvvBDXoT1VBvMjHRO9ykMNe4G4/fjjj1WWiM/fc8890Z82GszmFltsEQQ5NK3qwEwA0IMPPtgyALLffvtFRsvZWxm+B7I3xxxzNBWmbgxebrnlwo477hhRG7luPvgi+TKfdeWVVzbcj5wRAgUIgXjl8CAiyk0FEdClZjkzGDLhsdKG3O/Zi8jy4osvju9qNkYaaaQAoVt44YVLaWh/kCroWFUmA2Q23XTTMPzww5euX5zgfXfeeWeEP+XXVQaAiAsoQxOtVWMwv2CjRx99dDRR9913X7j++utr70NgoPe8884bA4Qbb7wx7LHHHuH111+vaTRtnWKKKcLJJ58cBAs0Xb4Iavvyyy/jWlNNNVVYaqmlwuijjx6DCdJLEnP/x3p41y677BKZ4jc+BrpFOJgjPmz22WePQnjvvfdGMAC8mms0AbHfAw88MEw99dQxxy/6qEYERYNRRx01vq/ZIIAbb7xxFb40nQMdY+l8Y7Ox3nrrxWCqqHyNnumGRXvRMsssEz788MMAoM8HTQT0M3WYCWlB/ITwDDbYYNG0M/EiPCZVxJevQwvBb3wVDfYbyc1NFITMHMx45ZVXoiUggHnkyUqMMcYYEbEaZZRRoiVg9h966KEghdltt93CaKONFv/xThoitxRMVRneW6VqJEdmHXpiMLtlKOAiiywSFaLq6MJgZpepSdrWaBH4M//MnPM9adAQ5ua2224Lp5xySpBDNpSs/xJdxLnQQgtFbUmDaUzrnHTSSU1NJebCiVdaaaUw99xzd3mdKJUwnnHGGXFPrSBZSy+9dLjhhhtK6UgIXnrppdJ5ZRMISZUqFXfTSvTdxUQzfUWtLdtYscpRNQDL16WpRT8NP2612cReFB1YFi7kiy++6BIRV2UwAgrmcm1iEhGXlSj6Zi7Je9sdvnO66aaL6Vo+aLRANGHp6TcxEAtVZXTSpDpUEgCyCDnAIT7ZcsstYxq16667xrp0GgAIf9/u4MZYwg8++KC2hLKk2jPXJBUyJw3gSf7+Zu/tMLgOdWQRRx55ZPwF4QWe0pE0aJUSpbKowU3IaxvBnaxas3quxgolU5qsPi5gFBjmLgssymUQOvGHlKxZypee7TC4DoNF3+IH9Vh1ZMFjcWCymrf6OfPN1xdjgPSMdViARmAE8+49Ypu77roruoditM9Mn3feebWqFuGybtnoMLhAodtvvz2sssoqAUa9/fbblyJSIlqmFFOkL8UhHphnnnliKgVEKQ65/AwzzBCZJbMYa6yxmvKMpZDlSCMFjmWjw+AChQQwUpEq5i89KvBaccUVY+RfHNItqaVaO+0slhiBKubsvPPOpcKU1pbry2KKFad6zO4wuEwFKv7OZNcDUfhSmsn8gmnzdNDSfGpV0CLfimynSl9YXQYDEAQV0Ci5GbOgZgq8IHFV8zClrDnnnLNL8GGdF198MaYEVfFXKQTCTDrppLVWGcgWTBsgU2UAPJhfSFr/GtIpQVMCgrxfzt8/RzcGr7HGGrHNVaBRlEhRHhBEYKGRrdEQ5fkdJOkD88qKNQQMEDM+qV63ZFqXoBEo8KdAp4hFQ9F0byqGNxvyVxh6oyCntwiOocx9Gssvv3zsEO2fo8Zgfb9XXHFFDNFTxJb6juRgsGO4sJyMefCbQOTNN98Mn3zySdwzDYMArb/++hHmAxRgNAuQhlSCv2IdmDWFAihOntfRVoEErFthWzcFRpuTtF7gApclTOBKc5X8ckwbQwms/SiY0yQwaP8aKTrO34dejdKp3thXNyxaYYDmNYIrEUowgXh8AIIr2xnyQYMAMMOY0KiIjrHqpik/zCspyoM0FkMUJODH9cqCNBNiJQplbUSsiiT2p3OCWSYABA2jwbDtts0WiW9vjRoU0cVv3FOxWY4S6c/md83JrVv6b39Xxb9WEYguDFYZYX4TwxotgJG0mYTyaemUAjNIQpXwJO/NarU+kBaroCgm8LNpyEGZMr3BLEURqsv35d0qRqA7Jc58EBrokBSFK6gKVVYhHDRLFaveUCjhighbEY+nvawbwfZdBNNc/6AXgWSZeqrfq8ZgmiI1aLVtlq9OPc1lRYpmhEOUNGhHmZAV17KHdIyF9spJMTjHk3uSwdAprbQ0smqwWCY4cumjjjoqWtB2j9gU39FJk8qo3uR3ysDSOG+V4pB2l2PNgCbFNKrd9dJzHQb/UwqGEN0A11bsna6ytIqRAFFw2xsBYIfBVbhQcY5zVvDpKiVTMQhYktuAdPXW6DC4BynLZMt9YdhlTQACKd2Q0sDeHB0G9zB1RcbamZpF/l7Jb+fnpnt4G7XlOgzuYcoq+1Xp7tCB6Qxwb4+6DCaBwAUVkHQkU2cBAOHuu++uvCcfoW9LR6MURuqjPCY/rNqR4GWAD3sBsqQhsFGDrZpOAU7sPy/cV/6QihMhc/xp8dvkvPX8cv/AprsxGIyoYS4/kJ1/H2RGz7CiQaMhh5PQP/bYYw0PSuuoBKw0M2XWcRyDUOV5cnovDQByEJpmvWRQIc19Upqq109U5GmXaYof0Ktc6OS2YFagjQbCPC8XOesWKTsF0c5e6qZJrlw4/vjjSxu4YdPm6VbMK0s2qqtBywuYst7ZnPRi0g5dEnmqk+YNdtAdUKikH7TYrN0Fk6FmSnL1hI6ggkU32GCDXmWu74Kpq9Omb/HnAw44IDYDCMDsE0KVmExon3zyyV4NtGoaTJNaPe8K+1WsdrWBRnRmVAWo1XXefvvtLifY9Scpq7WCxxI061x44YU1gVe9ASC0c+KgHa3RfEdYvY+2en+RFqpokDYQLAvV226jW7GhnQ/rPBNiOy2NxFxMbnasBBTLcjnv+0+uZ6hC9w6Dq1CpwhwollhBy0+9eKHeElpuuEXBYm+NDoN7i7IV13X2qTddSIfBFRnRV6d1GNxXOVdx3x0GVyRUX53WYXBf5VzFfdcYLJ/V5eiIRWp90UKij0kg4GhpfoRDv68DV7rrc3TImRmHuoEU+Q0z7733XowwnQLYfPPN67a7Wl9Uqd3WfHP1doEoU3tQ2kNqCLTX/P2udnCeyBrNBqhTy62OzUYXmmpEVMgHP+a1WkCP/RWHVpz8ikPghq4S7cZpAD3qFfXN0WZbvJXHAXs91TntrWtfMIey0Q2qRFRtqIAPJ+zUK5W1FKVTgzZoELABX8X4/Ooel4poKgN6CP9Tou+CUxeHQp7AhkAJA0CRrkTEKIe3fZQCuj1Yx3sJkj6wdAOuvXk31Mylpmno7xKVlrWnaovRsAeNK146ltbyHeZIgbwvDe9zEkHTH4jU/uTBBAG9oHDQrNRerC8L43278qCb8/KD6HB+kCuESwdpjtxpOy7eLWI961RpkarLYMm3szKYhYAYnA/a6UYaSBPs1bzUQw13heAYOhkdkjLPfLBd8cwveBPMiPkGImi/pQ3WSikEUMA+CArCsTTAAtpHy0m5UYXBBFSzoCIIbap3Yh6UCuZ0CWgCLxINXC2hUABmJOQQKTkty4Ru8GWtvAob4Ep7hs27nsFBAt/IYqabdjXxY7j/Trf0pHehj07XvKEQgkhgqpyfrstgWqdobZMQmRwyZEbSZSYYqJtRJ2ViBGY7Wgm2QzjFCR/HMiBMPQZjvttmDCZWO61e6rx65DmHwpyI8MEEQvcEKJIkw6ERugqDCaD7IDXmuXC7XqGCACkQ0Ej7gE7B1w0uyEWnxa5KvdzmUgCCZz565PSzdxbPd7AABsHAcDi+ZwlAcjs9zmCaQyM0uivr5US2GT6FKWK2MJHm6C4keQat47cxF6MxxrlWz2FGmQb7eB2eCFH0VZruYbcEj2ml0Uy3w9IYQoDKGOzUvxZdHRXiCBrqno38PC5zq52GthEi5pOgM60IzkQr1mOGAXpEM4x3zTK34vSfG+0cGjcIUd59yadiPD+PLtYTN2CyKptvNXqcwUwtyeVjMJmU5kGMMp9KEunXZkvTEZ3ZYGJILAbTQJJIis1RYmQWyzS4GYO5C4UNzEfMdCUgIgL3+XPVmmY+WGDoMnLMQUxr8OUqW6l9xkUu8803X1xT+ZQA+zvvJdAYnNwDU84n+i7CIFBltZjnnMEsnT2nAdb0DqVZwklQ9ZuPM844sYImFukVBqt0+ADHUphVUuvoh+FjEI80pr5dEZ1o2xkhUpczOGmBzWOwbocyBouimV8n8fIjHp6jaYnQhAaz/T3NoAUE0kkKVz41CrJ8S36uivD6Lv3NKXYQUIr40/8yQBbBNdEsZUf0sT7BUPtVwTKfQBBuEbFoGcPFMwarc80110SNVVbks1XMMJnFcv+0YE2Ejsb+bW89rsEpirYpAYLN8Be0z4mFFHylIyDJxAi23KuVTDRpT7fS+ZB0drbMRDPl3IQol5YB7gkUArlNh7lkYYo+HbH5aALX6JBXIjxTLpJPgw+kOdwKE+79vtM5qzS4G3NYANc7cDvJBxMqczFF1M3UEjgME/XTzFTUp7noIbCiABoauBqxgP2xIpTBiQ+BJT8tRST0KYsRrwjkuJKy0TBN8qB0hRnzUnknvyV69CH5yUMbZGZIMyIlE50YzJdjjFGmweYwbVwB5mKqqJfmylntQxqR0qS0HiHgNry7EYNpvSCOxuQnDQklU+wdzKt3M/d5EcDamIyxOiZzBtszJeCy+F7CiOn+zLqob6OhP9Niz5vDahAYnS85PVkZ61sTbQm0v8Nk1oKr4mZaOgCOafwHX5HffYWhCI6BiON2uVyyU+Dl/I/zOqSMqWLG0mE0c/hJvipdXJIkT65JYkXkaaR7spjgdNMcAfGRiehcByJgThqY4uNpRb1rhmiC4Ma35LmmdwiM+FpAjXhC9JwfHwEsEHZ7sIYYo/j/k0AnNGCtpDUESbyCqamLQ0zi/XAE6+iuzPN434JGrIpA1mVy0sK8kYF1o91JgZppcQeqLLNxffz3DoP7OAPLtt9hcBmF+vjvHQb3cQaWbb/D4DIK9fHfOwzu4wws236HwWUU6uO//weMM9byjBL1uAAAAABJRU5ErkJggg=="/>
        <xdr:cNvSpPr>
          <a:spLocks noChangeAspect="1" noChangeArrowheads="1"/>
        </xdr:cNvSpPr>
      </xdr:nvSpPr>
      <xdr:spPr bwMode="auto">
        <a:xfrm>
          <a:off x="10944225" y="123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xdr:row>
      <xdr:rowOff>0</xdr:rowOff>
    </xdr:from>
    <xdr:ext cx="304800" cy="304800"/>
    <xdr:sp macro="" textlink="">
      <xdr:nvSpPr>
        <xdr:cNvPr id="9" name="AutoShape 1" descr="data:image/png;base64,iVBORw0KGgoAAAANSUhEUgAAAHgAAABBCAYAAAAaEWC3AAAAAXNSR0IArs4c6QAAEttJREFUeF7t3QOQLMkWBuC8a9u2bdu2bcTaNmJt27Zt27Zt48WX8bIjp6a7q7p35r6Yt50RG3v3dlZW1vH5z8ncfn///fffoTP+bynQr8Pg/1vexg/rMLgF/s4222zh7LPPDpNPPnkLT7U/9bTTTgszzzxzmH766dtepC6Dv/vuu/D000+HW265pcvC2223XRhuuOHCIIMMUumFP/30U/j222/DcccdV5u/1VZbhSGGGCKuU3X8/PPP4euvvw633npreO2118KUU04ZFlhggTD00EPHf6qMP//8M/z1119h4IEHrjK925z3338/YPBhhx0W1lxzzbbWaOWh33//PSy22GJhookmCqeeemorj3aZ243BF110Udhnn33CG2+80W1RjJllllnCscceG6aZZpqmLyXp5j3//PORsPkYe+yxw5JLLhkOP/zwMNRQQzVd56CDDgpXXXVVeOqpp7rNm2SSScL+++8fVl111VICbL311mHZZZcNCy64YOncehO8f9ZZZw2LLrpouPbaa8OAAw7Y1jpVH/rqq6/C+OOPH8Ybb7zwyCOPhMEHH7zqo40ZfMQRR4SddtqpdKF+/fqFE088Mcw///wBs4Yccsj4DEY+99xz4dxzzw3HHHNM6TpM3e677x6WWGKJMMIII9Tm//HHH1EwDjnkkHD55ZeXrrPRRhuFzTbbLMw444xd5v7yyy/hmWeeCeecc07UgptuuiksvvjipevVm7DaaquFSy+9NBL82WefDcMMM0xb61R96Pzzzw/rrLNOGHHEEcOjjz4aJpxwwqqP1mcwQiBQUdsarTrAAANEU4u5Aw00UJwmIP/mm28C01x10ATMzc1+O+uQ8CQke+21VyTKzTffHE37r7/+GrfzTxhsf8ym8dlnn4WRRx656ie2NY8Aff/99/HZbbbZppLC1HtRzUQ//vjj0cdUZXBbu/4fP9Qug08//fSwySab1HY/11xzhfvvv7/Xvuadd96J5jkNivfEE0+09b4OgyuQbfXVVw+XXHJJN/M/6KCDVni69SlnnXVW2HDDDbs8+PLLL4fJJpus5cU6DA4hvPXWW2GCCSaoS7wffvghzDTTTOHVV1/t8vtll10WVl555ZYJXuWBFVZYIVx99dVdpu6www5BjNTq+NczeM899wwHH3xwEDg2GvXclvnNniEwXMLEE0/cZdltt902nHDCCTFeqTemnXbamKIWh3RJBvDRRx+Fjz/+OIw77rjh3XffDTIJ1oXPPvPMMwPhyMe/nsEidpG/vFrO3hND/oroww47bLflfvvtt/Dpp5/GgPbzzz/vidfF9zzwwAPRhKeANy38r2dwIoQgZu+99w533HFHLVpulfrAGxE8QKiZdlv34YcfDoceemi47rrrWn1NbT7QZt111w377rtvGHPMMeuuU5fBggcpx1prrdXloQsuuCCmQZClKkPqQrrWXnvt2nTR+gsvvBDXoT1VBvMjHRO9ykMNe4G4/fjjj1WWiM/fc8890Z82GszmFltsEQQ5NK3qwEwA0IMPPtgyALLffvtFRsvZWxm+B7I3xxxzNBWmbgxebrnlwo477hhRG7luPvgi+TKfdeWVVzbcj5wRAgUIgXjl8CAiyk0FEdClZjkzGDLhsdKG3O/Zi8jy4osvju9qNkYaaaQAoVt44YVLaWh/kCroWFUmA2Q23XTTMPzww5euX5zgfXfeeWeEP+XXVQaAiAsoQxOtVWMwv2CjRx99dDRR9913X7j++utr70NgoPe8884bA4Qbb7wx7LHHHuH111+vaTRtnWKKKcLJJ58cBAs0Xb4Iavvyyy/jWlNNNVVYaqmlwuijjx6DCdJLEnP/x3p41y677BKZ4jc+BrpFOJgjPmz22WePQnjvvfdGMAC8mms0AbHfAw88MEw99dQxxy/6qEYERYNRRx01vq/ZIIAbb7xxFb40nQMdY+l8Y7Ox3nrrxWCqqHyNnumGRXvRMsssEz788MMAoM8HTQT0M3WYCWlB/ITwDDbYYNG0M/EiPCZVxJevQwvBb3wVDfYbyc1NFITMHMx45ZVXoiUggHnkyUqMMcYYEbEaZZRRoiVg9h966KEghdltt93CaKONFv/xThoitxRMVRneW6VqJEdmHXpiMLtlKOAiiywSFaLq6MJgZpepSdrWaBH4M//MnPM9adAQ5ua2224Lp5xySpBDNpSs/xJdxLnQQgtFbUmDaUzrnHTSSU1NJebCiVdaaaUw99xzd3mdKJUwnnHGGXFPrSBZSy+9dLjhhhtK6UgIXnrppdJ5ZRMISZUqFXfTSvTdxUQzfUWtLdtYscpRNQDL16WpRT8NP2612cReFB1YFi7kiy++6BIRV2UwAgrmcm1iEhGXlSj6Zi7Je9sdvnO66aaL6Vo+aLRANGHp6TcxEAtVZXTSpDpUEgCyCDnAIT7ZcsstYxq16667xrp0GgAIf9/u4MZYwg8++KC2hLKk2jPXJBUyJw3gSf7+Zu/tMLgOdWQRRx55ZPwF4QWe0pE0aJUSpbKowU3IaxvBnaxas3quxgolU5qsPi5gFBjmLgssymUQOvGHlKxZypee7TC4DoNF3+IH9Vh1ZMFjcWCymrf6OfPN1xdjgPSMdViARmAE8+49Ypu77roruoditM9Mn3feebWqFuGybtnoMLhAodtvvz2sssoqAUa9/fbblyJSIlqmFFOkL8UhHphnnnliKgVEKQ65/AwzzBCZJbMYa6yxmvKMpZDlSCMFjmWjw+AChQQwUpEq5i89KvBaccUVY+RfHNItqaVaO+0slhiBKubsvPPOpcKU1pbry2KKFad6zO4wuEwFKv7OZNcDUfhSmsn8gmnzdNDSfGpV0CLfimynSl9YXQYDEAQV0Ci5GbOgZgq8IHFV8zClrDnnnLNL8GGdF198MaYEVfFXKQTCTDrppLVWGcgWTBsgU2UAPJhfSFr/GtIpQVMCgrxfzt8/RzcGr7HGGrHNVaBRlEhRHhBEYKGRrdEQ5fkdJOkD88qKNQQMEDM+qV63ZFqXoBEo8KdAp4hFQ9F0byqGNxvyVxh6oyCntwiOocx9Gssvv3zsEO2fo8Zgfb9XXHFFDNFTxJb6juRgsGO4sJyMefCbQOTNN98Mn3zySdwzDYMArb/++hHmAxRgNAuQhlSCv2IdmDWFAihOntfRVoEErFthWzcFRpuTtF7gApclTOBKc5X8ckwbQwms/SiY0yQwaP8aKTrO34dejdKp3thXNyxaYYDmNYIrEUowgXh8AIIr2xnyQYMAMMOY0KiIjrHqpik/zCspyoM0FkMUJODH9cqCNBNiJQplbUSsiiT2p3OCWSYABA2jwbDtts0WiW9vjRoU0cVv3FOxWY4S6c/md83JrVv6b39Xxb9WEYguDFYZYX4TwxotgJG0mYTyaemUAjNIQpXwJO/NarU+kBaroCgm8LNpyEGZMr3BLEURqsv35d0qRqA7Jc58EBrokBSFK6gKVVYhHDRLFaveUCjhighbEY+nvawbwfZdBNNc/6AXgWSZeqrfq8ZgmiI1aLVtlq9OPc1lRYpmhEOUNGhHmZAV17KHdIyF9spJMTjHk3uSwdAprbQ0smqwWCY4cumjjjoqWtB2j9gU39FJk8qo3uR3ysDSOG+V4pB2l2PNgCbFNKrd9dJzHQb/UwqGEN0A11bsna6ytIqRAFFw2xsBYIfBVbhQcY5zVvDpKiVTMQhYktuAdPXW6DC4BynLZMt9YdhlTQACKd2Q0sDeHB0G9zB1RcbamZpF/l7Jb+fnpnt4G7XlOgzuYcoq+1Xp7tCB6Qxwb4+6DCaBwAUVkHQkU2cBAOHuu++uvCcfoW9LR6MURuqjPCY/rNqR4GWAD3sBsqQhsFGDrZpOAU7sPy/cV/6QihMhc/xp8dvkvPX8cv/AprsxGIyoYS4/kJ1/H2RGz7CiQaMhh5PQP/bYYw0PSuuoBKw0M2XWcRyDUOV5cnovDQByEJpmvWRQIc19Upqq109U5GmXaYof0Ktc6OS2YFagjQbCPC8XOesWKTsF0c5e6qZJrlw4/vjjSxu4YdPm6VbMK0s2qqtBywuYst7ZnPRi0g5dEnmqk+YNdtAdUKikH7TYrN0Fk6FmSnL1hI6ggkU32GCDXmWu74Kpq9Omb/HnAw44IDYDCMDsE0KVmExon3zyyV4NtGoaTJNaPe8K+1WsdrWBRnRmVAWo1XXefvvtLifY9Scpq7WCxxI061x44YU1gVe9ASC0c+KgHa3RfEdYvY+2en+RFqpokDYQLAvV226jW7GhnQ/rPBNiOy2NxFxMbnasBBTLcjnv+0+uZ6hC9w6Dq1CpwhwollhBy0+9eKHeElpuuEXBYm+NDoN7i7IV13X2qTddSIfBFRnRV6d1GNxXOVdx3x0GVyRUX53WYXBf5VzFfdcYLJ/V5eiIRWp90UKij0kg4GhpfoRDv68DV7rrc3TImRmHuoEU+Q0z7733XowwnQLYfPPN67a7Wl9Uqd3WfHP1doEoU3tQ2kNqCLTX/P2udnCeyBrNBqhTy62OzUYXmmpEVMgHP+a1WkCP/RWHVpz8ikPghq4S7cZpAD3qFfXN0WZbvJXHAXs91TntrWtfMIey0Q2qRFRtqIAPJ+zUK5W1FKVTgzZoELABX8X4/Ooel4poKgN6CP9Tou+CUxeHQp7AhkAJA0CRrkTEKIe3fZQCuj1Yx3sJkj6wdAOuvXk31Mylpmno7xKVlrWnaovRsAeNK146ltbyHeZIgbwvDe9zEkHTH4jU/uTBBAG9oHDQrNRerC8L43278qCb8/KD6HB+kCuESwdpjtxpOy7eLWI961RpkarLYMm3szKYhYAYnA/a6UYaSBPs1bzUQw13heAYOhkdkjLPfLBd8cwveBPMiPkGImi/pQ3WSikEUMA+CArCsTTAAtpHy0m5UYXBBFSzoCIIbap3Yh6UCuZ0CWgCLxINXC2hUABmJOQQKTkty4Ru8GWtvAob4Ep7hs27nsFBAt/IYqabdjXxY7j/Trf0pHehj07XvKEQgkhgqpyfrstgWqdobZMQmRwyZEbSZSYYqJtRJ2ViBGY7Wgm2QzjFCR/HMiBMPQZjvttmDCZWO61e6rx65DmHwpyI8MEEQvcEKJIkw6ERugqDCaD7IDXmuXC7XqGCACkQ0Ej7gE7B1w0uyEWnxa5KvdzmUgCCZz565PSzdxbPd7AABsHAcDi+ZwlAcjs9zmCaQyM0uivr5US2GT6FKWK2MJHm6C4keQat47cxF6MxxrlWz2FGmQb7eB2eCFH0VZruYbcEj2ml0Uy3w9IYQoDKGOzUvxZdHRXiCBrqno38PC5zq52GthEi5pOgM60IzkQr1mOGAXpEM4x3zTK34vSfG+0cGjcIUd59yadiPD+PLtYTN2CyKptvNXqcwUwtyeVjMJmU5kGMMp9KEunXZkvTEZ3ZYGJILAbTQJJIis1RYmQWyzS4GYO5C4UNzEfMdCUgIgL3+XPVmmY+WGDoMnLMQUxr8OUqW6l9xkUu8803X1xT+ZQA+zvvJdAYnNwDU84n+i7CIFBltZjnnMEsnT2nAdb0DqVZwklQ9ZuPM844sYImFukVBqt0+ADHUphVUuvoh+FjEI80pr5dEZ1o2xkhUpczOGmBzWOwbocyBouimV8n8fIjHp6jaYnQhAaz/T3NoAUE0kkKVz41CrJ8S36uivD6Lv3NKXYQUIr40/8yQBbBNdEsZUf0sT7BUPtVwTKfQBBuEbFoGcPFMwarc80110SNVVbks1XMMJnFcv+0YE2Ejsb+bW89rsEpirYpAYLN8Be0z4mFFHylIyDJxAi23KuVTDRpT7fS+ZB0drbMRDPl3IQol5YB7gkUArlNh7lkYYo+HbH5aALX6JBXIjxTLpJPgw+kOdwKE+79vtM5qzS4G3NYANc7cDvJBxMqczFF1M3UEjgME/XTzFTUp7noIbCiABoauBqxgP2xIpTBiQ+BJT8tRST0KYsRrwjkuJKy0TBN8qB0hRnzUnknvyV69CH5yUMbZGZIMyIlE50YzJdjjFGmweYwbVwB5mKqqJfmylntQxqR0qS0HiHgNry7EYNpvSCOxuQnDQklU+wdzKt3M/d5EcDamIyxOiZzBtszJeCy+F7CiOn+zLqob6OhP9Niz5vDahAYnS85PVkZ61sTbQm0v8Nk1oKr4mZaOgCOafwHX5HffYWhCI6BiON2uVyyU+Dl/I/zOqSMqWLG0mE0c/hJvipdXJIkT65JYkXkaaR7spjgdNMcAfGRiehcByJgThqY4uNpRb1rhmiC4Ma35LmmdwiM+FpAjXhC9JwfHwEsEHZ7sIYYo/j/k0AnNGCtpDUESbyCqamLQ0zi/XAE6+iuzPN434JGrIpA1mVy0sK8kYF1o91JgZppcQeqLLNxffz3DoP7OAPLtt9hcBmF+vjvHQb3cQaWbb/D4DIK9fHfOwzu4wws236HwWUU6uO//weMM9byjBL1uAAAAABJRU5ErkJggg=="/>
        <xdr:cNvSpPr>
          <a:spLocks noChangeAspect="1" noChangeArrowheads="1"/>
        </xdr:cNvSpPr>
      </xdr:nvSpPr>
      <xdr:spPr bwMode="auto">
        <a:xfrm>
          <a:off x="9906000" y="123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xdr:row>
      <xdr:rowOff>0</xdr:rowOff>
    </xdr:from>
    <xdr:ext cx="304800" cy="304800"/>
    <xdr:sp macro="" textlink="">
      <xdr:nvSpPr>
        <xdr:cNvPr id="10" name="AutoShape 3" descr="data:image/png;base64,iVBORw0KGgoAAAANSUhEUgAAAHgAAABBCAYAAAAaEWC3AAAAAXNSR0IArs4c6QAAEttJREFUeF7t3QOQLMkWBuC8a9u2bdu2bcTaNmJt27Zt27Zt48WX8bIjp6a7q7p35r6Yt50RG3v3dlZW1vH5z8ncfn///fffoTP+bynQr8Pg/1vexg/rMLgF/s4222zh7LPPDpNPPnkLT7U/9bTTTgszzzxzmH766dtepC6Dv/vuu/D000+HW265pcvC2223XRhuuOHCIIMMUumFP/30U/j222/DcccdV5u/1VZbhSGGGCKuU3X8/PPP4euvvw633npreO2118KUU04ZFlhggTD00EPHf6qMP//8M/z1119h4IEHrjK925z3338/YPBhhx0W1lxzzbbWaOWh33//PSy22GJhookmCqeeemorj3aZ243BF110Udhnn33CG2+80W1RjJllllnCscceG6aZZpqmLyXp5j3//PORsPkYe+yxw5JLLhkOP/zwMNRQQzVd56CDDgpXXXVVeOqpp7rNm2SSScL+++8fVl111VICbL311mHZZZcNCy64YOncehO8f9ZZZw2LLrpouPbaa8OAAw7Y1jpVH/rqq6/C+OOPH8Ybb7zwyCOPhMEHH7zqo40ZfMQRR4SddtqpdKF+/fqFE088Mcw///wBs4Yccsj4DEY+99xz4dxzzw3HHHNM6TpM3e677x6WWGKJMMIII9Tm//HHH1EwDjnkkHD55ZeXrrPRRhuFzTbbLMw444xd5v7yyy/hmWeeCeecc07UgptuuiksvvjipevVm7DaaquFSy+9NBL82WefDcMMM0xb61R96Pzzzw/rrLNOGHHEEcOjjz4aJpxwwqqP1mcwQiBQUdsarTrAAANEU4u5Aw00UJwmIP/mm28C01x10ATMzc1+O+uQ8CQke+21VyTKzTffHE37r7/+GrfzTxhsf8ym8dlnn4WRRx656ie2NY8Aff/99/HZbbbZppLC1HtRzUQ//vjj0cdUZXBbu/4fP9Qug08//fSwySab1HY/11xzhfvvv7/Xvuadd96J5jkNivfEE0+09b4OgyuQbfXVVw+XXHJJN/M/6KCDVni69SlnnXVW2HDDDbs8+PLLL4fJJpus5cU6DA4hvPXWW2GCCSaoS7wffvghzDTTTOHVV1/t8vtll10WVl555ZYJXuWBFVZYIVx99dVdpu6www5BjNTq+NczeM899wwHH3xwEDg2GvXclvnNniEwXMLEE0/cZdltt902nHDCCTFeqTemnXbamKIWh3RJBvDRRx+Fjz/+OIw77rjh3XffDTIJ1oXPPvPMMwPhyMe/nsEidpG/vFrO3hND/oroww47bLflfvvtt/Dpp5/GgPbzzz/vidfF9zzwwAPRhKeANy38r2dwIoQgZu+99w533HFHLVpulfrAGxE8QKiZdlv34YcfDoceemi47rrrWn1NbT7QZt111w377rtvGHPMMeuuU5fBggcpx1prrdXloQsuuCCmQZClKkPqQrrWXnvt2nTR+gsvvBDXoT1VBvMjHRO9ykMNe4G4/fjjj1WWiM/fc8890Z82GszmFltsEQQ5NK3qwEwA0IMPPtgyALLffvtFRsvZWxm+B7I3xxxzNBWmbgxebrnlwo477hhRG7luPvgi+TKfdeWVVzbcj5wRAgUIgXjl8CAiyk0FEdClZjkzGDLhsdKG3O/Zi8jy4osvju9qNkYaaaQAoVt44YVLaWh/kCroWFUmA2Q23XTTMPzww5euX5zgfXfeeWeEP+XXVQaAiAsoQxOtVWMwv2CjRx99dDRR9913X7j++utr70NgoPe8884bA4Qbb7wx7LHHHuH111+vaTRtnWKKKcLJJ58cBAs0Xb4Iavvyyy/jWlNNNVVYaqmlwuijjx6DCdJLEnP/x3p41y677BKZ4jc+BrpFOJgjPmz22WePQnjvvfdGMAC8mms0AbHfAw88MEw99dQxxy/6qEYERYNRRx01vq/ZIIAbb7xxFb40nQMdY+l8Y7Ox3nrrxWCqqHyNnumGRXvRMsssEz788MMAoM8HTQT0M3WYCWlB/ITwDDbYYNG0M/EiPCZVxJevQwvBb3wVDfYbyc1NFITMHMx45ZVXoiUggHnkyUqMMcYYEbEaZZRRoiVg9h966KEghdltt93CaKONFv/xThoitxRMVRneW6VqJEdmHXpiMLtlKOAiiywSFaLq6MJgZpepSdrWaBH4M//MnPM9adAQ5ua2224Lp5xySpBDNpSs/xJdxLnQQgtFbUmDaUzrnHTSSU1NJebCiVdaaaUw99xzd3mdKJUwnnHGGXFPrSBZSy+9dLjhhhtK6UgIXnrppdJ5ZRMISZUqFXfTSvTdxUQzfUWtLdtYscpRNQDL16WpRT8NP2612cReFB1YFi7kiy++6BIRV2UwAgrmcm1iEhGXlSj6Zi7Je9sdvnO66aaL6Vo+aLRANGHp6TcxEAtVZXTSpDpUEgCyCDnAIT7ZcsstYxq16667xrp0GgAIf9/u4MZYwg8++KC2hLKk2jPXJBUyJw3gSf7+Zu/tMLgOdWQRRx55ZPwF4QWe0pE0aJUSpbKowU3IaxvBnaxas3quxgolU5qsPi5gFBjmLgssymUQOvGHlKxZypee7TC4DoNF3+IH9Vh1ZMFjcWCymrf6OfPN1xdjgPSMdViARmAE8+49Ypu77roruoditM9Mn3feebWqFuGybtnoMLhAodtvvz2sssoqAUa9/fbblyJSIlqmFFOkL8UhHphnnnliKgVEKQ65/AwzzBCZJbMYa6yxmvKMpZDlSCMFjmWjw+AChQQwUpEq5i89KvBaccUVY+RfHNItqaVaO+0slhiBKubsvPPOpcKU1pbry2KKFad6zO4wuEwFKv7OZNcDUfhSmsn8gmnzdNDSfGpV0CLfimynSl9YXQYDEAQV0Ci5GbOgZgq8IHFV8zClrDnnnLNL8GGdF198MaYEVfFXKQTCTDrppLVWGcgWTBsgU2UAPJhfSFr/GtIpQVMCgrxfzt8/RzcGr7HGGrHNVaBRlEhRHhBEYKGRrdEQ5fkdJOkD88qKNQQMEDM+qV63ZFqXoBEo8KdAp4hFQ9F0byqGNxvyVxh6oyCntwiOocx9Gssvv3zsEO2fo8Zgfb9XXHFFDNFTxJb6juRgsGO4sJyMefCbQOTNN98Mn3zySdwzDYMArb/++hHmAxRgNAuQhlSCv2IdmDWFAihOntfRVoEErFthWzcFRpuTtF7gApclTOBKc5X8ckwbQwms/SiY0yQwaP8aKTrO34dejdKp3thXNyxaYYDmNYIrEUowgXh8AIIr2xnyQYMAMMOY0KiIjrHqpik/zCspyoM0FkMUJODH9cqCNBNiJQplbUSsiiT2p3OCWSYABA2jwbDtts0WiW9vjRoU0cVv3FOxWY4S6c/md83JrVv6b39Xxb9WEYguDFYZYX4TwxotgJG0mYTyaemUAjNIQpXwJO/NarU+kBaroCgm8LNpyEGZMr3BLEURqsv35d0qRqA7Jc58EBrokBSFK6gKVVYhHDRLFaveUCjhighbEY+nvawbwfZdBNNc/6AXgWSZeqrfq8ZgmiI1aLVtlq9OPc1lRYpmhEOUNGhHmZAV17KHdIyF9spJMTjHk3uSwdAprbQ0smqwWCY4cumjjjoqWtB2j9gU39FJk8qo3uR3ysDSOG+V4pB2l2PNgCbFNKrd9dJzHQb/UwqGEN0A11bsna6ytIqRAFFw2xsBYIfBVbhQcY5zVvDpKiVTMQhYktuAdPXW6DC4BynLZMt9YdhlTQACKd2Q0sDeHB0G9zB1RcbamZpF/l7Jb+fnpnt4G7XlOgzuYcoq+1Xp7tCB6Qxwb4+6DCaBwAUVkHQkU2cBAOHuu++uvCcfoW9LR6MURuqjPCY/rNqR4GWAD3sBsqQhsFGDrZpOAU7sPy/cV/6QihMhc/xp8dvkvPX8cv/AprsxGIyoYS4/kJ1/H2RGz7CiQaMhh5PQP/bYYw0PSuuoBKw0M2XWcRyDUOV5cnovDQByEJpmvWRQIc19Upqq109U5GmXaYof0Ktc6OS2YFagjQbCPC8XOesWKTsF0c5e6qZJrlw4/vjjSxu4YdPm6VbMK0s2qqtBywuYst7ZnPRi0g5dEnmqk+YNdtAdUKikH7TYrN0Fk6FmSnL1hI6ggkU32GCDXmWu74Kpq9Omb/HnAw44IDYDCMDsE0KVmExon3zyyV4NtGoaTJNaPe8K+1WsdrWBRnRmVAWo1XXefvvtLifY9Scpq7WCxxI061x44YU1gVe9ASC0c+KgHa3RfEdYvY+2en+RFqpokDYQLAvV226jW7GhnQ/rPBNiOy2NxFxMbnasBBTLcjnv+0+uZ6hC9w6Dq1CpwhwollhBy0+9eKHeElpuuEXBYm+NDoN7i7IV13X2qTddSIfBFRnRV6d1GNxXOVdx3x0GVyRUX53WYXBf5VzFfdcYLJ/V5eiIRWp90UKij0kg4GhpfoRDv68DV7rrc3TImRmHuoEU+Q0z7733XowwnQLYfPPN67a7Wl9Uqd3WfHP1doEoU3tQ2kNqCLTX/P2udnCeyBrNBqhTy62OzUYXmmpEVMgHP+a1WkCP/RWHVpz8ikPghq4S7cZpAD3qFfXN0WZbvJXHAXs91TntrWtfMIey0Q2qRFRtqIAPJ+zUK5W1FKVTgzZoELABX8X4/Ooel4poKgN6CP9Tou+CUxeHQp7AhkAJA0CRrkTEKIe3fZQCuj1Yx3sJkj6wdAOuvXk31Mylpmno7xKVlrWnaovRsAeNK146ltbyHeZIgbwvDe9zEkHTH4jU/uTBBAG9oHDQrNRerC8L43278qCb8/KD6HB+kCuESwdpjtxpOy7eLWI961RpkarLYMm3szKYhYAYnA/a6UYaSBPs1bzUQw13heAYOhkdkjLPfLBd8cwveBPMiPkGImi/pQ3WSikEUMA+CArCsTTAAtpHy0m5UYXBBFSzoCIIbap3Yh6UCuZ0CWgCLxINXC2hUABmJOQQKTkty4Ru8GWtvAob4Ep7hs27nsFBAt/IYqabdjXxY7j/Trf0pHehj07XvKEQgkhgqpyfrstgWqdobZMQmRwyZEbSZSYYqJtRJ2ViBGY7Wgm2QzjFCR/HMiBMPQZjvttmDCZWO61e6rx65DmHwpyI8MEEQvcEKJIkw6ERugqDCaD7IDXmuXC7XqGCACkQ0Ej7gE7B1w0uyEWnxa5KvdzmUgCCZz565PSzdxbPd7AABsHAcDi+ZwlAcjs9zmCaQyM0uivr5US2GT6FKWK2MJHm6C4keQat47cxF6MxxrlWz2FGmQb7eB2eCFH0VZruYbcEj2ml0Uy3w9IYQoDKGOzUvxZdHRXiCBrqno38PC5zq52GthEi5pOgM60IzkQr1mOGAXpEM4x3zTK34vSfG+0cGjcIUd59yadiPD+PLtYTN2CyKptvNXqcwUwtyeVjMJmU5kGMMp9KEunXZkvTEZ3ZYGJILAbTQJJIis1RYmQWyzS4GYO5C4UNzEfMdCUgIgL3+XPVmmY+WGDoMnLMQUxr8OUqW6l9xkUu8803X1xT+ZQA+zvvJdAYnNwDU84n+i7CIFBltZjnnMEsnT2nAdb0DqVZwklQ9ZuPM844sYImFukVBqt0+ADHUphVUuvoh+FjEI80pr5dEZ1o2xkhUpczOGmBzWOwbocyBouimV8n8fIjHp6jaYnQhAaz/T3NoAUE0kkKVz41CrJ8S36uivD6Lv3NKXYQUIr40/8yQBbBNdEsZUf0sT7BUPtVwTKfQBBuEbFoGcPFMwarc80110SNVVbks1XMMJnFcv+0YE2Ejsb+bW89rsEpirYpAYLN8Be0z4mFFHylIyDJxAi23KuVTDRpT7fS+ZB0drbMRDPl3IQol5YB7gkUArlNh7lkYYo+HbH5aALX6JBXIjxTLpJPgw+kOdwKE+79vtM5qzS4G3NYANc7cDvJBxMqczFF1M3UEjgME/XTzFTUp7noIbCiABoauBqxgP2xIpTBiQ+BJT8tRST0KYsRrwjkuJKy0TBN8qB0hRnzUnknvyV69CH5yUMbZGZIMyIlE50YzJdjjFGmweYwbVwB5mKqqJfmylntQxqR0qS0HiHgNry7EYNpvSCOxuQnDQklU+wdzKt3M/d5EcDamIyxOiZzBtszJeCy+F7CiOn+zLqob6OhP9Niz5vDahAYnS85PVkZ61sTbQm0v8Nk1oKr4mZaOgCOafwHX5HffYWhCI6BiON2uVyyU+Dl/I/zOqSMqWLG0mE0c/hJvipdXJIkT65JYkXkaaR7spjgdNMcAfGRiehcByJgThqY4uNpRb1rhmiC4Ma35LmmdwiM+FpAjXhC9JwfHwEsEHZ7sIYYo/j/k0AnNGCtpDUESbyCqamLQ0zi/XAE6+iuzPN434JGrIpA1mVy0sK8kYF1o91JgZppcQeqLLNxffz3DoP7OAPLtt9hcBmF+vjvHQb3cQaWbb/D4DIK9fHfOwzu4wws236HwWUU6uO//weMM9byjBL1uAAAAABJRU5ErkJggg=="/>
        <xdr:cNvSpPr>
          <a:spLocks noChangeAspect="1" noChangeArrowheads="1"/>
        </xdr:cNvSpPr>
      </xdr:nvSpPr>
      <xdr:spPr bwMode="auto">
        <a:xfrm>
          <a:off x="9906000" y="123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7</xdr:col>
      <xdr:colOff>-1</xdr:colOff>
      <xdr:row>3</xdr:row>
      <xdr:rowOff>190500</xdr:rowOff>
    </xdr:from>
    <xdr:to>
      <xdr:col>14</xdr:col>
      <xdr:colOff>1285874</xdr:colOff>
      <xdr:row>8</xdr:row>
      <xdr:rowOff>180974</xdr:rowOff>
    </xdr:to>
    <xdr:sp macro="" textlink="">
      <xdr:nvSpPr>
        <xdr:cNvPr id="11" name="Textfeld 10"/>
        <xdr:cNvSpPr txBox="1"/>
      </xdr:nvSpPr>
      <xdr:spPr>
        <a:xfrm>
          <a:off x="8715374" y="1143000"/>
          <a:ext cx="8620125" cy="838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0" i="0">
              <a:solidFill>
                <a:schemeClr val="dk1"/>
              </a:solidFill>
              <a:effectLst/>
              <a:latin typeface="+mn-lt"/>
              <a:ea typeface="+mn-ea"/>
              <a:cs typeface="+mn-cs"/>
            </a:rPr>
            <a:t>Die Gemeinde bestätigt mit der Einsendung dieses ausgefüllten Formulars (per E-Mail an das Rechnungswesen</a:t>
          </a:r>
          <a:r>
            <a:rPr lang="de-CH" sz="1100" b="0" i="0" baseline="0">
              <a:solidFill>
                <a:schemeClr val="dk1"/>
              </a:solidFill>
              <a:effectLst/>
              <a:latin typeface="+mn-lt"/>
              <a:ea typeface="+mn-ea"/>
              <a:cs typeface="+mn-cs"/>
            </a:rPr>
            <a:t> KSD)</a:t>
          </a:r>
          <a:r>
            <a:rPr lang="de-CH" sz="1100" b="0" i="0">
              <a:solidFill>
                <a:schemeClr val="dk1"/>
              </a:solidFill>
              <a:effectLst/>
              <a:latin typeface="+mn-lt"/>
              <a:ea typeface="+mn-ea"/>
              <a:cs typeface="+mn-cs"/>
            </a:rPr>
            <a:t>, dass keine weiteren Anpassungen im Anhang 1.1 (Vorprüfung zur Quartalsabrechnung) vorzunehmen sind</a:t>
          </a:r>
          <a:r>
            <a:rPr lang="de-CH" sz="1100" b="0" i="0" baseline="0">
              <a:solidFill>
                <a:schemeClr val="dk1"/>
              </a:solidFill>
              <a:effectLst/>
              <a:latin typeface="+mn-lt"/>
              <a:ea typeface="+mn-ea"/>
              <a:cs typeface="+mn-cs"/>
            </a:rPr>
            <a:t> </a:t>
          </a:r>
          <a:r>
            <a:rPr lang="de-CH" sz="1100" b="0" i="0">
              <a:solidFill>
                <a:schemeClr val="dk1"/>
              </a:solidFill>
              <a:effectLst/>
              <a:latin typeface="+mn-lt"/>
              <a:ea typeface="+mn-ea"/>
              <a:cs typeface="+mn-cs"/>
            </a:rPr>
            <a:t>und alle der Gemeinde bekannten Korrekturen mit diesem Formular gemeldet werden. </a:t>
          </a:r>
          <a:r>
            <a:rPr lang="de-CH" sz="1100">
              <a:solidFill>
                <a:schemeClr val="dk1"/>
              </a:solidFill>
              <a:effectLst/>
              <a:latin typeface="+mn-lt"/>
              <a:ea typeface="+mn-ea"/>
              <a:cs typeface="+mn-cs"/>
            </a:rPr>
            <a:t> </a:t>
          </a:r>
          <a:r>
            <a:rPr lang="de-CH" sz="1100" b="0" i="0">
              <a:solidFill>
                <a:schemeClr val="dk1"/>
              </a:solidFill>
              <a:effectLst/>
              <a:latin typeface="+mn-lt"/>
              <a:ea typeface="+mn-ea"/>
              <a:cs typeface="+mn-cs"/>
            </a:rPr>
            <a:t>Dies beinhaltet insbesodere auch die Angaben zu den Personen, die in diesem Quartal aufgrund eines Einkommens nicht oder nur  teilweise unterstützt werden mussten.</a:t>
          </a:r>
          <a:r>
            <a:rPr lang="de-CH" sz="1100">
              <a:solidFill>
                <a:schemeClr val="dk1"/>
              </a:solidFill>
              <a:effectLst/>
              <a:latin typeface="+mn-lt"/>
              <a:ea typeface="+mn-ea"/>
              <a:cs typeface="+mn-cs"/>
            </a:rPr>
            <a:t> </a:t>
          </a:r>
          <a:endParaRPr lang="de-CH">
            <a:effectLst/>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P44"/>
  <sheetViews>
    <sheetView tabSelected="1" zoomScale="90" zoomScaleNormal="90" zoomScaleSheetLayoutView="70" zoomScalePageLayoutView="55" workbookViewId="0">
      <pane ySplit="11" topLeftCell="A12" activePane="bottomLeft" state="frozen"/>
      <selection pane="bottomLeft" activeCell="B7" sqref="B7"/>
    </sheetView>
  </sheetViews>
  <sheetFormatPr baseColWidth="10" defaultColWidth="11" defaultRowHeight="14.5" x14ac:dyDescent="0.35"/>
  <cols>
    <col min="1" max="1" width="8.08203125" style="2" customWidth="1"/>
    <col min="2" max="2" width="17.33203125" style="2" customWidth="1"/>
    <col min="3" max="3" width="18.33203125" style="2" customWidth="1"/>
    <col min="4" max="4" width="9" style="2" customWidth="1"/>
    <col min="5" max="6" width="10.75" style="2" bestFit="1" customWidth="1"/>
    <col min="7" max="7" width="40" style="2" customWidth="1"/>
    <col min="8" max="8" width="15.58203125" style="2" customWidth="1"/>
    <col min="9" max="9" width="13.58203125" style="2" customWidth="1"/>
    <col min="10" max="10" width="11.75" style="2" customWidth="1"/>
    <col min="11" max="13" width="14.5" style="2" customWidth="1"/>
    <col min="14" max="14" width="11.75" style="2" customWidth="1"/>
    <col min="15" max="15" width="17" style="2" customWidth="1"/>
    <col min="16" max="16" width="52.75" style="2" bestFit="1" customWidth="1"/>
    <col min="17" max="16384" width="11" style="1"/>
  </cols>
  <sheetData>
    <row r="1" spans="1:16" ht="9.75" customHeight="1" x14ac:dyDescent="0.35">
      <c r="A1" s="4"/>
      <c r="B1" s="4"/>
      <c r="C1" s="4"/>
      <c r="D1" s="4"/>
      <c r="E1" s="4"/>
      <c r="F1" s="4"/>
      <c r="G1" s="4"/>
      <c r="H1" s="4"/>
      <c r="I1" s="4"/>
      <c r="J1" s="4"/>
      <c r="K1" s="4"/>
      <c r="L1" s="4"/>
      <c r="M1" s="4"/>
      <c r="N1" s="4"/>
      <c r="O1" s="4"/>
    </row>
    <row r="2" spans="1:16" ht="36" customHeight="1" x14ac:dyDescent="0.4">
      <c r="A2" s="50" t="s">
        <v>29</v>
      </c>
      <c r="B2" s="50"/>
      <c r="C2" s="50"/>
      <c r="D2" s="50"/>
      <c r="E2" s="50"/>
      <c r="F2" s="50"/>
      <c r="G2" s="50"/>
      <c r="H2" s="50"/>
      <c r="I2" s="50"/>
      <c r="J2" s="50"/>
      <c r="K2" s="4"/>
      <c r="L2" s="4"/>
      <c r="M2" s="11"/>
      <c r="N2" s="11"/>
      <c r="O2" s="17"/>
    </row>
    <row r="3" spans="1:16" ht="29.25" customHeight="1" x14ac:dyDescent="0.4">
      <c r="A3" s="12"/>
      <c r="B3" s="6"/>
      <c r="C3" s="6"/>
      <c r="D3" s="6"/>
      <c r="E3" s="6"/>
      <c r="F3" s="6"/>
      <c r="G3" s="6"/>
      <c r="H3" s="6"/>
      <c r="I3" s="4"/>
      <c r="J3" s="4"/>
      <c r="K3" s="4"/>
      <c r="L3" s="4"/>
      <c r="M3" s="11"/>
      <c r="N3" s="11"/>
      <c r="O3" s="4"/>
    </row>
    <row r="4" spans="1:16" ht="15.5" x14ac:dyDescent="0.35">
      <c r="A4" s="9" t="s">
        <v>16</v>
      </c>
      <c r="B4" s="10" t="s">
        <v>15</v>
      </c>
      <c r="C4" s="7" t="s">
        <v>13</v>
      </c>
      <c r="D4" s="23"/>
      <c r="E4" s="23"/>
      <c r="F4" s="23"/>
      <c r="G4" s="4"/>
      <c r="H4" s="4"/>
      <c r="I4" s="4"/>
      <c r="J4" s="4"/>
      <c r="K4" s="4"/>
      <c r="L4" s="4"/>
      <c r="M4" s="6"/>
      <c r="N4" s="6"/>
      <c r="O4" s="6"/>
    </row>
    <row r="5" spans="1:16" x14ac:dyDescent="0.35">
      <c r="A5" s="4"/>
      <c r="B5" s="4"/>
      <c r="C5" s="4"/>
      <c r="D5" s="4"/>
      <c r="E5" s="4"/>
      <c r="F5" s="4"/>
      <c r="G5" s="4"/>
      <c r="H5" s="5"/>
      <c r="I5" s="4"/>
      <c r="J5" s="4"/>
      <c r="K5" s="4"/>
      <c r="L5" s="4"/>
      <c r="M5" s="4"/>
      <c r="N5" s="4"/>
      <c r="O5" s="4"/>
    </row>
    <row r="6" spans="1:16" x14ac:dyDescent="0.35">
      <c r="A6" s="4"/>
      <c r="B6" s="4"/>
      <c r="C6" s="19" t="s">
        <v>34</v>
      </c>
      <c r="D6" s="22" t="s">
        <v>12</v>
      </c>
      <c r="E6" s="22"/>
      <c r="F6" s="22"/>
      <c r="G6" s="4"/>
      <c r="H6" s="4"/>
      <c r="I6" s="4"/>
      <c r="J6" s="4"/>
      <c r="K6" s="4"/>
      <c r="L6" s="4"/>
      <c r="M6" s="4"/>
      <c r="N6" s="4"/>
      <c r="O6" s="4"/>
    </row>
    <row r="7" spans="1:16" ht="15.5" x14ac:dyDescent="0.35">
      <c r="A7" s="9" t="s">
        <v>14</v>
      </c>
      <c r="B7" s="8">
        <v>4</v>
      </c>
      <c r="C7" s="4"/>
      <c r="D7" s="22"/>
      <c r="E7" s="22"/>
      <c r="F7" s="22"/>
      <c r="G7" s="4"/>
      <c r="H7" s="4"/>
      <c r="I7" s="4"/>
      <c r="J7" s="4"/>
      <c r="K7" s="4"/>
      <c r="L7" s="4"/>
      <c r="M7" s="4"/>
      <c r="N7" s="4"/>
      <c r="O7" s="4"/>
    </row>
    <row r="8" spans="1:16" ht="5.25" customHeight="1" x14ac:dyDescent="0.35">
      <c r="A8" s="4"/>
      <c r="B8" s="4"/>
      <c r="C8" s="4"/>
      <c r="D8" s="18"/>
      <c r="E8" s="18"/>
      <c r="F8" s="18"/>
      <c r="G8" s="4"/>
      <c r="H8" s="4"/>
      <c r="I8" s="4"/>
      <c r="J8" s="4"/>
      <c r="K8" s="4"/>
      <c r="L8" s="4"/>
      <c r="M8" s="4"/>
      <c r="N8" s="4"/>
      <c r="O8" s="4"/>
    </row>
    <row r="9" spans="1:16" x14ac:dyDescent="0.35">
      <c r="A9" s="4"/>
      <c r="B9" s="4"/>
      <c r="C9" s="20" t="s">
        <v>35</v>
      </c>
      <c r="D9" s="22" t="s">
        <v>11</v>
      </c>
      <c r="E9" s="22"/>
      <c r="F9" s="22"/>
      <c r="G9" s="4"/>
      <c r="H9" s="4"/>
      <c r="I9" s="4"/>
      <c r="J9" s="4"/>
      <c r="K9" s="4"/>
      <c r="L9" s="4"/>
      <c r="M9" s="4"/>
      <c r="N9" s="4"/>
      <c r="O9" s="4"/>
    </row>
    <row r="10" spans="1:16" ht="46.5" customHeight="1" x14ac:dyDescent="0.35">
      <c r="A10" s="3"/>
      <c r="B10" s="3"/>
      <c r="C10" s="3"/>
      <c r="D10" s="3"/>
      <c r="E10" s="3"/>
      <c r="F10" s="3"/>
      <c r="G10" s="3"/>
      <c r="H10" s="25" t="s">
        <v>32</v>
      </c>
      <c r="I10" s="26" t="s">
        <v>88</v>
      </c>
      <c r="J10" s="27" t="s">
        <v>89</v>
      </c>
      <c r="K10" s="47" t="s">
        <v>100</v>
      </c>
      <c r="L10" s="48"/>
      <c r="M10" s="48"/>
      <c r="N10" s="49"/>
      <c r="O10" s="28" t="s">
        <v>10</v>
      </c>
    </row>
    <row r="11" spans="1:16" ht="57.75" customHeight="1" x14ac:dyDescent="0.35">
      <c r="A11" s="21" t="s">
        <v>9</v>
      </c>
      <c r="B11" s="21" t="s">
        <v>8</v>
      </c>
      <c r="C11" s="21" t="s">
        <v>7</v>
      </c>
      <c r="D11" s="21" t="s">
        <v>31</v>
      </c>
      <c r="E11" s="21" t="s">
        <v>36</v>
      </c>
      <c r="F11" s="21" t="s">
        <v>6</v>
      </c>
      <c r="G11" s="21" t="s">
        <v>33</v>
      </c>
      <c r="H11" s="29" t="s">
        <v>5</v>
      </c>
      <c r="I11" s="29" t="s">
        <v>5</v>
      </c>
      <c r="J11" s="29" t="s">
        <v>5</v>
      </c>
      <c r="K11" s="29" t="str">
        <f>IF($B$7=1,"Budget Januar",IF($B$7=2,"Budget April",IF($B$7=3,"Budget Juli",IF($B$7=4,"Budget Oktober"))))</f>
        <v>Budget Oktober</v>
      </c>
      <c r="L11" s="29" t="str">
        <f>IF($B$7=1,"Budget Februar",IF($B$7=2,"Budget Mai",IF($B$7=3,"Budget August",IF($B$7=4,"Budget November"))))</f>
        <v>Budget November</v>
      </c>
      <c r="M11" s="29" t="str">
        <f>IF($B$7=1,"Budget März",IF($B$7=2,"Budget Juni",IF($B$7=3,"Budget September",IF($B$7=4,"Budget Dezember"))))</f>
        <v>Budget Dezember</v>
      </c>
      <c r="N11" s="29" t="s">
        <v>30</v>
      </c>
      <c r="O11" s="21" t="s">
        <v>4</v>
      </c>
      <c r="P11" s="24"/>
    </row>
    <row r="12" spans="1:16" s="30" customFormat="1" ht="19" x14ac:dyDescent="0.4">
      <c r="A12" s="37"/>
      <c r="B12" s="31"/>
      <c r="C12" s="31"/>
      <c r="D12" s="32"/>
      <c r="E12" s="33"/>
      <c r="F12" s="33"/>
      <c r="G12" s="33"/>
      <c r="H12" s="34"/>
      <c r="I12" s="34"/>
      <c r="J12" s="34"/>
      <c r="K12" s="35"/>
      <c r="L12" s="35"/>
      <c r="M12" s="35"/>
      <c r="N12" s="35" t="str">
        <f>IF(SUM(K12:M12)&gt;0,(SUM(K12:M12)),"")</f>
        <v/>
      </c>
      <c r="O12" s="36"/>
    </row>
    <row r="13" spans="1:16" s="30" customFormat="1" ht="19" x14ac:dyDescent="0.4">
      <c r="A13" s="37"/>
      <c r="B13" s="31"/>
      <c r="C13" s="31"/>
      <c r="D13" s="32"/>
      <c r="E13" s="33"/>
      <c r="F13" s="33"/>
      <c r="G13" s="33"/>
      <c r="H13" s="34"/>
      <c r="I13" s="34"/>
      <c r="J13" s="34"/>
      <c r="K13" s="35"/>
      <c r="L13" s="35"/>
      <c r="M13" s="35"/>
      <c r="N13" s="35" t="str">
        <f t="shared" ref="N13:N43" si="0">IF(SUM(K13:M13)&gt;0,(SUM(K13:M13)),"")</f>
        <v/>
      </c>
      <c r="O13" s="36"/>
    </row>
    <row r="14" spans="1:16" s="30" customFormat="1" ht="19" x14ac:dyDescent="0.4">
      <c r="A14" s="37"/>
      <c r="B14" s="31"/>
      <c r="C14" s="31"/>
      <c r="D14" s="32"/>
      <c r="E14" s="33"/>
      <c r="F14" s="33"/>
      <c r="G14" s="33"/>
      <c r="H14" s="34"/>
      <c r="I14" s="34"/>
      <c r="J14" s="34"/>
      <c r="K14" s="35"/>
      <c r="L14" s="35"/>
      <c r="M14" s="35"/>
      <c r="N14" s="35" t="str">
        <f t="shared" si="0"/>
        <v/>
      </c>
      <c r="O14" s="36"/>
    </row>
    <row r="15" spans="1:16" s="30" customFormat="1" ht="19" x14ac:dyDescent="0.4">
      <c r="A15" s="37"/>
      <c r="B15" s="31"/>
      <c r="C15" s="31"/>
      <c r="D15" s="32"/>
      <c r="E15" s="33"/>
      <c r="F15" s="33"/>
      <c r="G15" s="33"/>
      <c r="H15" s="34"/>
      <c r="I15" s="34"/>
      <c r="J15" s="34"/>
      <c r="K15" s="35"/>
      <c r="L15" s="35"/>
      <c r="M15" s="35"/>
      <c r="N15" s="35"/>
      <c r="O15" s="36"/>
    </row>
    <row r="16" spans="1:16" s="30" customFormat="1" ht="19" x14ac:dyDescent="0.4">
      <c r="A16" s="37"/>
      <c r="B16" s="31"/>
      <c r="C16" s="31"/>
      <c r="D16" s="32"/>
      <c r="E16" s="33"/>
      <c r="F16" s="33"/>
      <c r="G16" s="33"/>
      <c r="H16" s="34"/>
      <c r="I16" s="34"/>
      <c r="J16" s="34"/>
      <c r="K16" s="35"/>
      <c r="L16" s="35"/>
      <c r="M16" s="35"/>
      <c r="N16" s="35"/>
      <c r="O16" s="36"/>
    </row>
    <row r="17" spans="1:15" s="30" customFormat="1" ht="19" x14ac:dyDescent="0.4">
      <c r="A17" s="37"/>
      <c r="B17" s="31"/>
      <c r="C17" s="31"/>
      <c r="D17" s="32"/>
      <c r="E17" s="33"/>
      <c r="F17" s="33"/>
      <c r="G17" s="33"/>
      <c r="H17" s="34"/>
      <c r="I17" s="34"/>
      <c r="J17" s="34"/>
      <c r="K17" s="35"/>
      <c r="L17" s="35"/>
      <c r="M17" s="35"/>
      <c r="N17" s="35"/>
      <c r="O17" s="36"/>
    </row>
    <row r="18" spans="1:15" s="30" customFormat="1" ht="19" x14ac:dyDescent="0.4">
      <c r="A18" s="37"/>
      <c r="B18" s="31"/>
      <c r="C18" s="31"/>
      <c r="D18" s="32"/>
      <c r="E18" s="33"/>
      <c r="F18" s="33"/>
      <c r="G18" s="33"/>
      <c r="H18" s="34"/>
      <c r="I18" s="34"/>
      <c r="J18" s="34"/>
      <c r="K18" s="35"/>
      <c r="L18" s="35"/>
      <c r="M18" s="35"/>
      <c r="N18" s="35"/>
      <c r="O18" s="36"/>
    </row>
    <row r="19" spans="1:15" s="30" customFormat="1" ht="19" x14ac:dyDescent="0.4">
      <c r="A19" s="37"/>
      <c r="B19" s="31"/>
      <c r="C19" s="31"/>
      <c r="D19" s="32"/>
      <c r="E19" s="33"/>
      <c r="F19" s="33"/>
      <c r="G19" s="33"/>
      <c r="H19" s="34"/>
      <c r="I19" s="34"/>
      <c r="J19" s="34"/>
      <c r="K19" s="35"/>
      <c r="L19" s="35"/>
      <c r="M19" s="35"/>
      <c r="N19" s="35"/>
      <c r="O19" s="36"/>
    </row>
    <row r="20" spans="1:15" s="30" customFormat="1" ht="19" x14ac:dyDescent="0.4">
      <c r="A20" s="37"/>
      <c r="B20" s="31"/>
      <c r="C20" s="31"/>
      <c r="D20" s="32"/>
      <c r="E20" s="33"/>
      <c r="F20" s="33"/>
      <c r="G20" s="33"/>
      <c r="H20" s="34"/>
      <c r="I20" s="34"/>
      <c r="J20" s="34"/>
      <c r="K20" s="35"/>
      <c r="L20" s="35"/>
      <c r="M20" s="35"/>
      <c r="N20" s="35"/>
      <c r="O20" s="36"/>
    </row>
    <row r="21" spans="1:15" s="30" customFormat="1" ht="19" x14ac:dyDescent="0.4">
      <c r="A21" s="37"/>
      <c r="B21" s="31"/>
      <c r="C21" s="31"/>
      <c r="D21" s="32"/>
      <c r="E21" s="33"/>
      <c r="F21" s="33"/>
      <c r="G21" s="33"/>
      <c r="H21" s="34"/>
      <c r="I21" s="34"/>
      <c r="J21" s="34"/>
      <c r="K21" s="35"/>
      <c r="L21" s="35"/>
      <c r="M21" s="35"/>
      <c r="N21" s="35" t="str">
        <f t="shared" ref="N21" si="1">IF(SUM(K21:M21)&gt;0,(SUM(K21:M21)),"")</f>
        <v/>
      </c>
      <c r="O21" s="36"/>
    </row>
    <row r="22" spans="1:15" s="30" customFormat="1" ht="19" x14ac:dyDescent="0.4">
      <c r="A22" s="37"/>
      <c r="B22" s="31"/>
      <c r="C22" s="31"/>
      <c r="D22" s="32"/>
      <c r="E22" s="33"/>
      <c r="F22" s="33"/>
      <c r="G22" s="33"/>
      <c r="H22" s="34"/>
      <c r="I22" s="34"/>
      <c r="J22" s="34"/>
      <c r="K22" s="35"/>
      <c r="L22" s="35"/>
      <c r="M22" s="35"/>
      <c r="N22" s="35" t="str">
        <f t="shared" si="0"/>
        <v/>
      </c>
      <c r="O22" s="36"/>
    </row>
    <row r="23" spans="1:15" s="30" customFormat="1" ht="19" x14ac:dyDescent="0.4">
      <c r="A23" s="37"/>
      <c r="B23" s="31"/>
      <c r="C23" s="31"/>
      <c r="D23" s="32"/>
      <c r="E23" s="33"/>
      <c r="F23" s="33"/>
      <c r="G23" s="33"/>
      <c r="H23" s="34"/>
      <c r="I23" s="34"/>
      <c r="J23" s="34"/>
      <c r="K23" s="35"/>
      <c r="L23" s="35"/>
      <c r="M23" s="35"/>
      <c r="N23" s="35" t="str">
        <f t="shared" si="0"/>
        <v/>
      </c>
      <c r="O23" s="36"/>
    </row>
    <row r="24" spans="1:15" s="30" customFormat="1" ht="19" x14ac:dyDescent="0.4">
      <c r="A24" s="37"/>
      <c r="B24" s="31"/>
      <c r="C24" s="31"/>
      <c r="D24" s="32"/>
      <c r="E24" s="33"/>
      <c r="F24" s="33"/>
      <c r="G24" s="33"/>
      <c r="H24" s="34"/>
      <c r="I24" s="34"/>
      <c r="J24" s="34"/>
      <c r="K24" s="35"/>
      <c r="L24" s="35"/>
      <c r="M24" s="35"/>
      <c r="N24" s="35" t="str">
        <f t="shared" si="0"/>
        <v/>
      </c>
      <c r="O24" s="36"/>
    </row>
    <row r="25" spans="1:15" s="30" customFormat="1" ht="19" x14ac:dyDescent="0.4">
      <c r="A25" s="37"/>
      <c r="B25" s="31"/>
      <c r="C25" s="31"/>
      <c r="D25" s="32"/>
      <c r="E25" s="33"/>
      <c r="F25" s="33"/>
      <c r="G25" s="33"/>
      <c r="H25" s="34"/>
      <c r="I25" s="34"/>
      <c r="J25" s="34"/>
      <c r="K25" s="35"/>
      <c r="L25" s="35"/>
      <c r="M25" s="35"/>
      <c r="N25" s="35" t="str">
        <f t="shared" si="0"/>
        <v/>
      </c>
      <c r="O25" s="36"/>
    </row>
    <row r="26" spans="1:15" s="30" customFormat="1" ht="19" x14ac:dyDescent="0.4">
      <c r="A26" s="37"/>
      <c r="B26" s="31"/>
      <c r="C26" s="31"/>
      <c r="D26" s="32"/>
      <c r="E26" s="33"/>
      <c r="F26" s="33"/>
      <c r="G26" s="33"/>
      <c r="H26" s="34"/>
      <c r="I26" s="34"/>
      <c r="J26" s="34"/>
      <c r="K26" s="35"/>
      <c r="L26" s="35"/>
      <c r="M26" s="35"/>
      <c r="N26" s="35" t="str">
        <f t="shared" si="0"/>
        <v/>
      </c>
      <c r="O26" s="36"/>
    </row>
    <row r="27" spans="1:15" s="30" customFormat="1" ht="19" x14ac:dyDescent="0.4">
      <c r="A27" s="37"/>
      <c r="B27" s="31"/>
      <c r="C27" s="31"/>
      <c r="D27" s="32"/>
      <c r="E27" s="33"/>
      <c r="F27" s="33"/>
      <c r="G27" s="33"/>
      <c r="H27" s="34"/>
      <c r="I27" s="34"/>
      <c r="J27" s="34"/>
      <c r="K27" s="35"/>
      <c r="L27" s="35"/>
      <c r="M27" s="35"/>
      <c r="N27" s="35" t="str">
        <f t="shared" si="0"/>
        <v/>
      </c>
      <c r="O27" s="36"/>
    </row>
    <row r="28" spans="1:15" s="30" customFormat="1" ht="19" x14ac:dyDescent="0.4">
      <c r="A28" s="37"/>
      <c r="B28" s="31"/>
      <c r="C28" s="31"/>
      <c r="D28" s="32"/>
      <c r="E28" s="33"/>
      <c r="F28" s="33"/>
      <c r="G28" s="33"/>
      <c r="H28" s="34"/>
      <c r="I28" s="34"/>
      <c r="J28" s="34"/>
      <c r="K28" s="35"/>
      <c r="L28" s="35"/>
      <c r="M28" s="35"/>
      <c r="N28" s="35" t="str">
        <f t="shared" si="0"/>
        <v/>
      </c>
      <c r="O28" s="36"/>
    </row>
    <row r="29" spans="1:15" s="30" customFormat="1" ht="19" x14ac:dyDescent="0.4">
      <c r="A29" s="37"/>
      <c r="B29" s="31"/>
      <c r="C29" s="31"/>
      <c r="D29" s="32"/>
      <c r="E29" s="33"/>
      <c r="F29" s="33"/>
      <c r="G29" s="33"/>
      <c r="H29" s="34"/>
      <c r="I29" s="34"/>
      <c r="J29" s="34"/>
      <c r="K29" s="35"/>
      <c r="L29" s="35"/>
      <c r="M29" s="35"/>
      <c r="N29" s="35" t="str">
        <f t="shared" si="0"/>
        <v/>
      </c>
      <c r="O29" s="36"/>
    </row>
    <row r="30" spans="1:15" s="30" customFormat="1" ht="19" x14ac:dyDescent="0.4">
      <c r="A30" s="37"/>
      <c r="B30" s="31"/>
      <c r="C30" s="31"/>
      <c r="D30" s="32"/>
      <c r="E30" s="33"/>
      <c r="F30" s="33"/>
      <c r="G30" s="33"/>
      <c r="H30" s="34"/>
      <c r="I30" s="34"/>
      <c r="J30" s="34"/>
      <c r="K30" s="35"/>
      <c r="L30" s="35"/>
      <c r="M30" s="35"/>
      <c r="N30" s="35" t="str">
        <f t="shared" si="0"/>
        <v/>
      </c>
      <c r="O30" s="36"/>
    </row>
    <row r="31" spans="1:15" s="30" customFormat="1" ht="19" x14ac:dyDescent="0.4">
      <c r="A31" s="37"/>
      <c r="B31" s="31"/>
      <c r="C31" s="31"/>
      <c r="D31" s="32"/>
      <c r="E31" s="33"/>
      <c r="F31" s="33"/>
      <c r="G31" s="33"/>
      <c r="H31" s="34"/>
      <c r="I31" s="34"/>
      <c r="J31" s="34"/>
      <c r="K31" s="35"/>
      <c r="L31" s="35"/>
      <c r="M31" s="35"/>
      <c r="N31" s="35" t="str">
        <f t="shared" si="0"/>
        <v/>
      </c>
      <c r="O31" s="36"/>
    </row>
    <row r="32" spans="1:15" s="30" customFormat="1" ht="19" x14ac:dyDescent="0.4">
      <c r="A32" s="37"/>
      <c r="B32" s="31"/>
      <c r="C32" s="31"/>
      <c r="D32" s="32"/>
      <c r="E32" s="33"/>
      <c r="F32" s="33"/>
      <c r="G32" s="33"/>
      <c r="H32" s="34"/>
      <c r="I32" s="34"/>
      <c r="J32" s="34"/>
      <c r="K32" s="35"/>
      <c r="L32" s="35"/>
      <c r="M32" s="35"/>
      <c r="N32" s="35" t="str">
        <f t="shared" si="0"/>
        <v/>
      </c>
      <c r="O32" s="36"/>
    </row>
    <row r="33" spans="1:15" s="30" customFormat="1" ht="19" x14ac:dyDescent="0.4">
      <c r="A33" s="37"/>
      <c r="B33" s="31"/>
      <c r="C33" s="31"/>
      <c r="D33" s="32"/>
      <c r="E33" s="33"/>
      <c r="F33" s="33"/>
      <c r="G33" s="33"/>
      <c r="H33" s="34"/>
      <c r="I33" s="34"/>
      <c r="J33" s="34"/>
      <c r="K33" s="35"/>
      <c r="L33" s="35"/>
      <c r="M33" s="35"/>
      <c r="N33" s="35" t="str">
        <f t="shared" si="0"/>
        <v/>
      </c>
      <c r="O33" s="36"/>
    </row>
    <row r="34" spans="1:15" s="30" customFormat="1" ht="19" x14ac:dyDescent="0.4">
      <c r="A34" s="37"/>
      <c r="B34" s="31"/>
      <c r="C34" s="31"/>
      <c r="D34" s="32"/>
      <c r="E34" s="33"/>
      <c r="F34" s="33"/>
      <c r="G34" s="33"/>
      <c r="H34" s="34"/>
      <c r="I34" s="34"/>
      <c r="J34" s="34"/>
      <c r="K34" s="35"/>
      <c r="L34" s="35"/>
      <c r="M34" s="35"/>
      <c r="N34" s="35" t="str">
        <f t="shared" si="0"/>
        <v/>
      </c>
      <c r="O34" s="36"/>
    </row>
    <row r="35" spans="1:15" s="30" customFormat="1" ht="19" x14ac:dyDescent="0.4">
      <c r="A35" s="37"/>
      <c r="B35" s="31"/>
      <c r="C35" s="31"/>
      <c r="D35" s="32"/>
      <c r="E35" s="33"/>
      <c r="F35" s="33"/>
      <c r="G35" s="33"/>
      <c r="H35" s="34"/>
      <c r="I35" s="34"/>
      <c r="J35" s="34"/>
      <c r="K35" s="35"/>
      <c r="L35" s="35"/>
      <c r="M35" s="35"/>
      <c r="N35" s="35" t="str">
        <f t="shared" si="0"/>
        <v/>
      </c>
      <c r="O35" s="36"/>
    </row>
    <row r="36" spans="1:15" s="30" customFormat="1" ht="19" x14ac:dyDescent="0.4">
      <c r="A36" s="37"/>
      <c r="B36" s="31"/>
      <c r="C36" s="31"/>
      <c r="D36" s="32"/>
      <c r="E36" s="33"/>
      <c r="F36" s="33"/>
      <c r="G36" s="33"/>
      <c r="H36" s="34"/>
      <c r="I36" s="34"/>
      <c r="J36" s="34"/>
      <c r="K36" s="35"/>
      <c r="L36" s="35"/>
      <c r="M36" s="35"/>
      <c r="N36" s="35" t="str">
        <f t="shared" si="0"/>
        <v/>
      </c>
      <c r="O36" s="36"/>
    </row>
    <row r="37" spans="1:15" s="30" customFormat="1" ht="19" x14ac:dyDescent="0.4">
      <c r="A37" s="37"/>
      <c r="B37" s="31"/>
      <c r="C37" s="31"/>
      <c r="D37" s="32"/>
      <c r="E37" s="33"/>
      <c r="F37" s="33"/>
      <c r="G37" s="33"/>
      <c r="H37" s="34"/>
      <c r="I37" s="34"/>
      <c r="J37" s="34"/>
      <c r="K37" s="35"/>
      <c r="L37" s="35"/>
      <c r="M37" s="35"/>
      <c r="N37" s="35" t="str">
        <f t="shared" si="0"/>
        <v/>
      </c>
      <c r="O37" s="36"/>
    </row>
    <row r="38" spans="1:15" s="30" customFormat="1" ht="19" x14ac:dyDescent="0.4">
      <c r="A38" s="37"/>
      <c r="B38" s="31"/>
      <c r="C38" s="31"/>
      <c r="D38" s="32"/>
      <c r="E38" s="33"/>
      <c r="F38" s="33"/>
      <c r="G38" s="33"/>
      <c r="H38" s="34"/>
      <c r="I38" s="34"/>
      <c r="J38" s="34"/>
      <c r="K38" s="35"/>
      <c r="L38" s="35"/>
      <c r="M38" s="35"/>
      <c r="N38" s="35" t="str">
        <f t="shared" si="0"/>
        <v/>
      </c>
      <c r="O38" s="36"/>
    </row>
    <row r="39" spans="1:15" s="30" customFormat="1" ht="19" x14ac:dyDescent="0.4">
      <c r="A39" s="37"/>
      <c r="B39" s="31"/>
      <c r="C39" s="31"/>
      <c r="D39" s="32"/>
      <c r="E39" s="33"/>
      <c r="F39" s="33"/>
      <c r="G39" s="33"/>
      <c r="H39" s="34"/>
      <c r="I39" s="34"/>
      <c r="J39" s="34"/>
      <c r="K39" s="35"/>
      <c r="L39" s="35"/>
      <c r="M39" s="35"/>
      <c r="N39" s="35" t="str">
        <f t="shared" si="0"/>
        <v/>
      </c>
      <c r="O39" s="36"/>
    </row>
    <row r="40" spans="1:15" s="30" customFormat="1" ht="19" x14ac:dyDescent="0.4">
      <c r="A40" s="37"/>
      <c r="B40" s="31"/>
      <c r="C40" s="31"/>
      <c r="D40" s="32"/>
      <c r="E40" s="33"/>
      <c r="F40" s="33"/>
      <c r="G40" s="33"/>
      <c r="H40" s="34"/>
      <c r="I40" s="34"/>
      <c r="J40" s="34"/>
      <c r="K40" s="35"/>
      <c r="L40" s="35"/>
      <c r="M40" s="35"/>
      <c r="N40" s="35" t="str">
        <f t="shared" si="0"/>
        <v/>
      </c>
      <c r="O40" s="36"/>
    </row>
    <row r="41" spans="1:15" s="30" customFormat="1" ht="19" x14ac:dyDescent="0.4">
      <c r="A41" s="37"/>
      <c r="B41" s="31"/>
      <c r="C41" s="31"/>
      <c r="D41" s="32"/>
      <c r="E41" s="33"/>
      <c r="F41" s="33"/>
      <c r="G41" s="33"/>
      <c r="H41" s="34"/>
      <c r="I41" s="34"/>
      <c r="J41" s="34"/>
      <c r="K41" s="35"/>
      <c r="L41" s="35"/>
      <c r="M41" s="35"/>
      <c r="N41" s="35" t="str">
        <f t="shared" si="0"/>
        <v/>
      </c>
      <c r="O41" s="36"/>
    </row>
    <row r="42" spans="1:15" s="30" customFormat="1" ht="19" x14ac:dyDescent="0.4">
      <c r="A42" s="37"/>
      <c r="B42" s="31"/>
      <c r="C42" s="31"/>
      <c r="D42" s="32"/>
      <c r="E42" s="33"/>
      <c r="F42" s="33"/>
      <c r="G42" s="33"/>
      <c r="H42" s="34"/>
      <c r="I42" s="34"/>
      <c r="J42" s="34"/>
      <c r="K42" s="35"/>
      <c r="L42" s="35"/>
      <c r="M42" s="35"/>
      <c r="N42" s="35" t="str">
        <f t="shared" si="0"/>
        <v/>
      </c>
      <c r="O42" s="36"/>
    </row>
    <row r="43" spans="1:15" s="30" customFormat="1" ht="19.5" thickBot="1" x14ac:dyDescent="0.45">
      <c r="A43" s="37"/>
      <c r="B43" s="31"/>
      <c r="C43" s="31"/>
      <c r="D43" s="32"/>
      <c r="E43" s="33"/>
      <c r="F43" s="33"/>
      <c r="G43" s="33"/>
      <c r="H43" s="34"/>
      <c r="I43" s="34"/>
      <c r="J43" s="34"/>
      <c r="K43" s="35"/>
      <c r="L43" s="35"/>
      <c r="M43" s="35"/>
      <c r="N43" s="35" t="str">
        <f t="shared" si="0"/>
        <v/>
      </c>
      <c r="O43" s="36"/>
    </row>
    <row r="44" spans="1:15" s="30" customFormat="1" ht="19.5" thickBot="1" x14ac:dyDescent="0.45">
      <c r="A44" s="38" t="s">
        <v>0</v>
      </c>
      <c r="B44" s="39"/>
      <c r="C44" s="39"/>
      <c r="D44" s="40"/>
      <c r="E44" s="41"/>
      <c r="F44" s="41"/>
      <c r="G44" s="41"/>
      <c r="H44" s="42">
        <f t="shared" ref="H44:N44" si="2">SUM(H12:H43)</f>
        <v>0</v>
      </c>
      <c r="I44" s="42">
        <f t="shared" si="2"/>
        <v>0</v>
      </c>
      <c r="J44" s="42">
        <f t="shared" si="2"/>
        <v>0</v>
      </c>
      <c r="K44" s="43">
        <f t="shared" si="2"/>
        <v>0</v>
      </c>
      <c r="L44" s="43">
        <f t="shared" si="2"/>
        <v>0</v>
      </c>
      <c r="M44" s="43">
        <f t="shared" si="2"/>
        <v>0</v>
      </c>
      <c r="N44" s="43">
        <f t="shared" si="2"/>
        <v>0</v>
      </c>
      <c r="O44" s="44" t="s">
        <v>91</v>
      </c>
    </row>
  </sheetData>
  <protectedRanges>
    <protectedRange sqref="B4 B7 D4" name="Bereich1_2"/>
    <protectedRange sqref="E12:G44" name="Bereich1_1_1"/>
  </protectedRanges>
  <autoFilter ref="A11:M11"/>
  <mergeCells count="2">
    <mergeCell ref="K10:N10"/>
    <mergeCell ref="A2:J2"/>
  </mergeCells>
  <conditionalFormatting sqref="A12:O20 A22:O43">
    <cfRule type="expression" dxfId="22" priority="2">
      <formula>MOD(ROW(),2)=0</formula>
    </cfRule>
  </conditionalFormatting>
  <conditionalFormatting sqref="A21:O21">
    <cfRule type="expression" dxfId="21" priority="1">
      <formula>MOD(ROW(),2)=0</formula>
    </cfRule>
  </conditionalFormatting>
  <pageMargins left="0.31496062992125984" right="0.31496062992125984" top="0.39370078740157483" bottom="0.39370078740157483" header="0.31496062992125984" footer="0.11811023622047245"/>
  <pageSetup paperSize="9" scale="56" fitToHeight="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55"/>
  <sheetViews>
    <sheetView zoomScale="85" zoomScaleNormal="85" zoomScaleSheetLayoutView="70" zoomScalePageLayoutView="55" workbookViewId="0">
      <pane ySplit="11" topLeftCell="A12" activePane="bottomLeft" state="frozen"/>
      <selection pane="bottomLeft" activeCell="B7" sqref="B7"/>
    </sheetView>
  </sheetViews>
  <sheetFormatPr baseColWidth="10" defaultColWidth="11" defaultRowHeight="14.5" x14ac:dyDescent="0.35"/>
  <cols>
    <col min="1" max="1" width="8.08203125" style="54" customWidth="1"/>
    <col min="2" max="2" width="17.33203125" style="54" customWidth="1"/>
    <col min="3" max="3" width="18.33203125" style="54" customWidth="1"/>
    <col min="4" max="4" width="9" style="54" customWidth="1"/>
    <col min="5" max="6" width="10.75" style="54" bestFit="1" customWidth="1"/>
    <col min="7" max="7" width="43.33203125" style="54" customWidth="1"/>
    <col min="8" max="8" width="15.58203125" style="54" customWidth="1"/>
    <col min="9" max="9" width="13.58203125" style="54" customWidth="1"/>
    <col min="10" max="10" width="11.75" style="54" customWidth="1"/>
    <col min="11" max="13" width="14.5" style="54" customWidth="1"/>
    <col min="14" max="14" width="11.75" style="54" customWidth="1"/>
    <col min="15" max="15" width="17" style="54" customWidth="1"/>
    <col min="16" max="16" width="52.75" style="54" bestFit="1" customWidth="1"/>
    <col min="17" max="17" width="37.58203125" style="55" customWidth="1"/>
    <col min="18" max="18" width="32.6640625" style="55" customWidth="1"/>
    <col min="19" max="16384" width="11" style="55"/>
  </cols>
  <sheetData>
    <row r="1" spans="1:16" ht="9.75" customHeight="1" x14ac:dyDescent="0.35">
      <c r="A1" s="53"/>
      <c r="B1" s="53"/>
      <c r="C1" s="53"/>
      <c r="D1" s="53"/>
      <c r="E1" s="53"/>
      <c r="F1" s="53"/>
      <c r="G1" s="53"/>
      <c r="H1" s="53"/>
      <c r="I1" s="53"/>
      <c r="J1" s="53"/>
      <c r="K1" s="53"/>
      <c r="L1" s="53"/>
      <c r="M1" s="53"/>
      <c r="N1" s="53"/>
      <c r="O1" s="53"/>
    </row>
    <row r="2" spans="1:16" ht="36" customHeight="1" x14ac:dyDescent="0.4">
      <c r="A2" s="56" t="s">
        <v>29</v>
      </c>
      <c r="B2" s="56"/>
      <c r="C2" s="56"/>
      <c r="D2" s="56"/>
      <c r="E2" s="56"/>
      <c r="F2" s="56"/>
      <c r="G2" s="56"/>
      <c r="H2" s="56"/>
      <c r="I2" s="56"/>
      <c r="J2" s="56"/>
      <c r="K2" s="53"/>
      <c r="L2" s="53"/>
      <c r="M2" s="57"/>
      <c r="N2" s="57"/>
      <c r="O2" s="58"/>
    </row>
    <row r="3" spans="1:16" ht="29.25" customHeight="1" x14ac:dyDescent="0.4">
      <c r="A3" s="59"/>
      <c r="B3" s="60"/>
      <c r="C3" s="60"/>
      <c r="D3" s="60"/>
      <c r="E3" s="60"/>
      <c r="F3" s="60"/>
      <c r="G3" s="60"/>
      <c r="H3" s="60"/>
      <c r="I3" s="53"/>
      <c r="J3" s="53"/>
      <c r="K3" s="53"/>
      <c r="L3" s="53"/>
      <c r="M3" s="57"/>
      <c r="N3" s="57"/>
      <c r="O3" s="53"/>
    </row>
    <row r="4" spans="1:16" ht="15.5" x14ac:dyDescent="0.35">
      <c r="A4" s="61" t="s">
        <v>16</v>
      </c>
      <c r="B4" s="62" t="s">
        <v>15</v>
      </c>
      <c r="C4" s="63" t="s">
        <v>13</v>
      </c>
      <c r="D4" s="64"/>
      <c r="E4" s="64"/>
      <c r="F4" s="64"/>
      <c r="G4" s="53"/>
      <c r="H4" s="53"/>
      <c r="I4" s="53"/>
      <c r="J4" s="53"/>
      <c r="K4" s="53"/>
      <c r="L4" s="53"/>
      <c r="M4" s="60"/>
      <c r="N4" s="60"/>
      <c r="O4" s="60"/>
    </row>
    <row r="5" spans="1:16" x14ac:dyDescent="0.35">
      <c r="A5" s="53"/>
      <c r="B5" s="53"/>
      <c r="C5" s="53"/>
      <c r="D5" s="53"/>
      <c r="E5" s="53"/>
      <c r="F5" s="53"/>
      <c r="G5" s="53"/>
      <c r="H5" s="65"/>
      <c r="I5" s="53"/>
      <c r="J5" s="53"/>
      <c r="K5" s="53"/>
      <c r="L5" s="53"/>
      <c r="M5" s="53"/>
      <c r="N5" s="53"/>
      <c r="O5" s="53"/>
    </row>
    <row r="6" spans="1:16" x14ac:dyDescent="0.35">
      <c r="A6" s="53"/>
      <c r="B6" s="53"/>
      <c r="C6" s="66" t="s">
        <v>34</v>
      </c>
      <c r="D6" s="67" t="s">
        <v>12</v>
      </c>
      <c r="E6" s="67"/>
      <c r="F6" s="67"/>
      <c r="G6" s="53"/>
      <c r="H6" s="53"/>
      <c r="I6" s="53"/>
      <c r="J6" s="53"/>
      <c r="K6" s="53"/>
      <c r="L6" s="53"/>
      <c r="M6" s="53"/>
      <c r="N6" s="53"/>
      <c r="O6" s="53"/>
    </row>
    <row r="7" spans="1:16" ht="15.5" x14ac:dyDescent="0.35">
      <c r="A7" s="61" t="s">
        <v>14</v>
      </c>
      <c r="B7" s="68">
        <v>4</v>
      </c>
      <c r="C7" s="53"/>
      <c r="D7" s="67"/>
      <c r="E7" s="67"/>
      <c r="F7" s="67"/>
      <c r="G7" s="53"/>
      <c r="H7" s="53"/>
      <c r="I7" s="53"/>
      <c r="J7" s="53"/>
      <c r="K7" s="53"/>
      <c r="L7" s="53"/>
      <c r="M7" s="53"/>
      <c r="N7" s="53"/>
      <c r="O7" s="53"/>
    </row>
    <row r="8" spans="1:16" ht="5.25" customHeight="1" x14ac:dyDescent="0.35">
      <c r="A8" s="53"/>
      <c r="B8" s="53"/>
      <c r="C8" s="53"/>
      <c r="D8" s="69"/>
      <c r="E8" s="69"/>
      <c r="F8" s="69"/>
      <c r="G8" s="53"/>
      <c r="H8" s="53"/>
      <c r="I8" s="53"/>
      <c r="J8" s="53"/>
      <c r="K8" s="53"/>
      <c r="L8" s="53"/>
      <c r="M8" s="53"/>
      <c r="N8" s="53"/>
      <c r="O8" s="53"/>
    </row>
    <row r="9" spans="1:16" x14ac:dyDescent="0.35">
      <c r="A9" s="53"/>
      <c r="B9" s="53"/>
      <c r="C9" s="70" t="s">
        <v>35</v>
      </c>
      <c r="D9" s="67" t="s">
        <v>11</v>
      </c>
      <c r="E9" s="67"/>
      <c r="F9" s="67"/>
      <c r="G9" s="53"/>
      <c r="H9" s="53"/>
      <c r="I9" s="53"/>
      <c r="J9" s="53"/>
      <c r="K9" s="53"/>
      <c r="L9" s="53"/>
      <c r="M9" s="53"/>
      <c r="N9" s="53"/>
      <c r="O9" s="53"/>
    </row>
    <row r="10" spans="1:16" ht="46.5" customHeight="1" x14ac:dyDescent="0.35">
      <c r="A10" s="71"/>
      <c r="B10" s="71"/>
      <c r="C10" s="71"/>
      <c r="D10" s="71"/>
      <c r="E10" s="71"/>
      <c r="F10" s="71"/>
      <c r="G10" s="71"/>
      <c r="H10" s="72" t="s">
        <v>32</v>
      </c>
      <c r="I10" s="73" t="s">
        <v>88</v>
      </c>
      <c r="J10" s="74" t="s">
        <v>89</v>
      </c>
      <c r="K10" s="75" t="s">
        <v>92</v>
      </c>
      <c r="L10" s="76"/>
      <c r="M10" s="76"/>
      <c r="N10" s="77"/>
      <c r="O10" s="78" t="s">
        <v>10</v>
      </c>
    </row>
    <row r="11" spans="1:16" ht="57.75" customHeight="1" x14ac:dyDescent="0.35">
      <c r="A11" s="79" t="s">
        <v>9</v>
      </c>
      <c r="B11" s="79" t="s">
        <v>8</v>
      </c>
      <c r="C11" s="79" t="s">
        <v>7</v>
      </c>
      <c r="D11" s="79" t="s">
        <v>31</v>
      </c>
      <c r="E11" s="79" t="s">
        <v>36</v>
      </c>
      <c r="F11" s="79" t="s">
        <v>6</v>
      </c>
      <c r="G11" s="79" t="s">
        <v>33</v>
      </c>
      <c r="H11" s="80" t="s">
        <v>5</v>
      </c>
      <c r="I11" s="80" t="s">
        <v>5</v>
      </c>
      <c r="J11" s="80" t="s">
        <v>5</v>
      </c>
      <c r="K11" s="80" t="str">
        <f>IF($B$7=1,"Budget Januar",IF($B$7=2,"Budget April",IF($B$7=3,"Budget Juli",IF($B$7=4,"Budget Oktober"))))</f>
        <v>Budget Oktober</v>
      </c>
      <c r="L11" s="80" t="str">
        <f>IF($B$7=1,"Budget Februar",IF($B$7=2,"Budget Mai",IF($B$7=3,"Budget August",IF($B$7=4,"Budget November"))))</f>
        <v>Budget November</v>
      </c>
      <c r="M11" s="80" t="str">
        <f>IF($B$7=1,"Budget März",IF($B$7=2,"Budget Juni",IF($B$7=3,"Budget September",IF($B$7=4,"Budget Dezember"))))</f>
        <v>Budget Dezember</v>
      </c>
      <c r="N11" s="81" t="s">
        <v>30</v>
      </c>
      <c r="O11" s="82" t="s">
        <v>4</v>
      </c>
      <c r="P11" s="83" t="s">
        <v>80</v>
      </c>
    </row>
    <row r="12" spans="1:16" s="93" customFormat="1" ht="28" x14ac:dyDescent="0.4">
      <c r="A12" s="84">
        <v>777654</v>
      </c>
      <c r="B12" s="85" t="s">
        <v>40</v>
      </c>
      <c r="C12" s="85" t="s">
        <v>45</v>
      </c>
      <c r="D12" s="86"/>
      <c r="E12" s="87">
        <v>44827</v>
      </c>
      <c r="F12" s="87"/>
      <c r="G12" s="87" t="s">
        <v>110</v>
      </c>
      <c r="H12" s="88">
        <v>126</v>
      </c>
      <c r="I12" s="88"/>
      <c r="J12" s="88"/>
      <c r="K12" s="89">
        <v>564.25</v>
      </c>
      <c r="L12" s="89">
        <v>564.25</v>
      </c>
      <c r="M12" s="89">
        <v>622.5</v>
      </c>
      <c r="N12" s="90">
        <f>SUM(K12:M12)</f>
        <v>1751</v>
      </c>
      <c r="O12" s="91"/>
      <c r="P12" s="92" t="s">
        <v>81</v>
      </c>
    </row>
    <row r="13" spans="1:16" s="93" customFormat="1" ht="19" x14ac:dyDescent="0.4">
      <c r="A13" s="84">
        <v>777654</v>
      </c>
      <c r="B13" s="85" t="s">
        <v>40</v>
      </c>
      <c r="C13" s="85" t="s">
        <v>45</v>
      </c>
      <c r="D13" s="86"/>
      <c r="E13" s="87">
        <v>44856</v>
      </c>
      <c r="F13" s="87"/>
      <c r="G13" s="87" t="s">
        <v>107</v>
      </c>
      <c r="H13" s="88">
        <v>126</v>
      </c>
      <c r="I13" s="88"/>
      <c r="J13" s="88"/>
      <c r="K13" s="89"/>
      <c r="L13" s="89"/>
      <c r="M13" s="89"/>
      <c r="N13" s="90"/>
      <c r="O13" s="91"/>
      <c r="P13" s="92" t="s">
        <v>79</v>
      </c>
    </row>
    <row r="14" spans="1:16" s="93" customFormat="1" ht="19" x14ac:dyDescent="0.4">
      <c r="A14" s="84">
        <v>777654</v>
      </c>
      <c r="B14" s="85" t="s">
        <v>40</v>
      </c>
      <c r="C14" s="85" t="s">
        <v>45</v>
      </c>
      <c r="D14" s="86"/>
      <c r="E14" s="87">
        <v>44887</v>
      </c>
      <c r="F14" s="87"/>
      <c r="G14" s="87" t="s">
        <v>105</v>
      </c>
      <c r="H14" s="88">
        <v>126</v>
      </c>
      <c r="I14" s="88"/>
      <c r="J14" s="88"/>
      <c r="K14" s="89"/>
      <c r="L14" s="89"/>
      <c r="M14" s="89"/>
      <c r="N14" s="90"/>
      <c r="O14" s="91"/>
      <c r="P14" s="92" t="s">
        <v>79</v>
      </c>
    </row>
    <row r="15" spans="1:16" s="93" customFormat="1" ht="13.5" customHeight="1" x14ac:dyDescent="0.4">
      <c r="A15" s="84"/>
      <c r="B15" s="85"/>
      <c r="C15" s="85" t="s">
        <v>65</v>
      </c>
      <c r="D15" s="86"/>
      <c r="E15" s="87"/>
      <c r="F15" s="87"/>
      <c r="G15" s="87"/>
      <c r="H15" s="88"/>
      <c r="I15" s="88"/>
      <c r="J15" s="88"/>
      <c r="K15" s="89"/>
      <c r="L15" s="89"/>
      <c r="M15" s="89"/>
      <c r="N15" s="90"/>
      <c r="O15" s="91"/>
      <c r="P15" s="92"/>
    </row>
    <row r="16" spans="1:16" s="93" customFormat="1" ht="28" x14ac:dyDescent="0.4">
      <c r="A16" s="84">
        <v>777533</v>
      </c>
      <c r="B16" s="85" t="s">
        <v>41</v>
      </c>
      <c r="C16" s="85" t="s">
        <v>44</v>
      </c>
      <c r="D16" s="86"/>
      <c r="E16" s="87"/>
      <c r="F16" s="87"/>
      <c r="G16" s="87" t="s">
        <v>111</v>
      </c>
      <c r="H16" s="88">
        <f>126*3</f>
        <v>378</v>
      </c>
      <c r="I16" s="88"/>
      <c r="J16" s="88"/>
      <c r="K16" s="89">
        <v>825.4</v>
      </c>
      <c r="L16" s="89">
        <v>825.4</v>
      </c>
      <c r="M16" s="89">
        <v>825.4</v>
      </c>
      <c r="N16" s="90">
        <f>SUM(K16:M16)</f>
        <v>2476.1999999999998</v>
      </c>
      <c r="O16" s="91"/>
      <c r="P16" s="92" t="s">
        <v>93</v>
      </c>
    </row>
    <row r="17" spans="1:16" s="93" customFormat="1" ht="13.5" customHeight="1" x14ac:dyDescent="0.4">
      <c r="A17" s="84"/>
      <c r="B17" s="85"/>
      <c r="C17" s="85" t="s">
        <v>65</v>
      </c>
      <c r="D17" s="86"/>
      <c r="E17" s="87"/>
      <c r="F17" s="87"/>
      <c r="G17" s="87"/>
      <c r="H17" s="88"/>
      <c r="I17" s="88"/>
      <c r="J17" s="88"/>
      <c r="K17" s="89"/>
      <c r="L17" s="89"/>
      <c r="M17" s="89"/>
      <c r="N17" s="90"/>
      <c r="O17" s="91"/>
      <c r="P17" s="92"/>
    </row>
    <row r="18" spans="1:16" s="93" customFormat="1" ht="84" x14ac:dyDescent="0.4">
      <c r="A18" s="84">
        <v>665489</v>
      </c>
      <c r="B18" s="85" t="s">
        <v>42</v>
      </c>
      <c r="C18" s="85" t="s">
        <v>43</v>
      </c>
      <c r="D18" s="86"/>
      <c r="E18" s="87">
        <v>44866</v>
      </c>
      <c r="F18" s="87" t="s">
        <v>115</v>
      </c>
      <c r="G18" s="87" t="s">
        <v>112</v>
      </c>
      <c r="H18" s="88">
        <f>62+62</f>
        <v>124</v>
      </c>
      <c r="I18" s="88"/>
      <c r="J18" s="88"/>
      <c r="K18" s="89" t="s">
        <v>84</v>
      </c>
      <c r="L18" s="89">
        <v>1645.25</v>
      </c>
      <c r="M18" s="89" t="s">
        <v>28</v>
      </c>
      <c r="N18" s="90">
        <f>SUM(K18:M18)</f>
        <v>1645.25</v>
      </c>
      <c r="O18" s="91"/>
      <c r="P18" s="92" t="s">
        <v>120</v>
      </c>
    </row>
    <row r="19" spans="1:16" s="93" customFormat="1" ht="13.5" customHeight="1" x14ac:dyDescent="0.4">
      <c r="A19" s="84"/>
      <c r="B19" s="85"/>
      <c r="C19" s="85" t="s">
        <v>65</v>
      </c>
      <c r="D19" s="86"/>
      <c r="E19" s="87"/>
      <c r="F19" s="87"/>
      <c r="G19" s="87"/>
      <c r="H19" s="88"/>
      <c r="I19" s="88"/>
      <c r="J19" s="88"/>
      <c r="K19" s="89"/>
      <c r="L19" s="89"/>
      <c r="M19" s="89"/>
      <c r="N19" s="90"/>
      <c r="O19" s="91"/>
      <c r="P19" s="92"/>
    </row>
    <row r="20" spans="1:16" s="93" customFormat="1" ht="19" x14ac:dyDescent="0.4">
      <c r="A20" s="84">
        <v>777521</v>
      </c>
      <c r="B20" s="85" t="s">
        <v>46</v>
      </c>
      <c r="C20" s="85" t="s">
        <v>47</v>
      </c>
      <c r="D20" s="86"/>
      <c r="E20" s="87">
        <v>44895</v>
      </c>
      <c r="F20" s="87"/>
      <c r="G20" s="87" t="s">
        <v>113</v>
      </c>
      <c r="H20" s="88">
        <v>84</v>
      </c>
      <c r="I20" s="88"/>
      <c r="J20" s="88"/>
      <c r="K20" s="89"/>
      <c r="L20" s="89"/>
      <c r="M20" s="89"/>
      <c r="N20" s="90"/>
      <c r="O20" s="91"/>
      <c r="P20" s="92" t="s">
        <v>78</v>
      </c>
    </row>
    <row r="21" spans="1:16" s="93" customFormat="1" ht="13.5" customHeight="1" x14ac:dyDescent="0.4">
      <c r="A21" s="84"/>
      <c r="B21" s="85"/>
      <c r="C21" s="85" t="s">
        <v>65</v>
      </c>
      <c r="D21" s="86"/>
      <c r="E21" s="87"/>
      <c r="F21" s="87"/>
      <c r="G21" s="87"/>
      <c r="H21" s="88"/>
      <c r="I21" s="88"/>
      <c r="J21" s="88"/>
      <c r="K21" s="89"/>
      <c r="L21" s="89"/>
      <c r="M21" s="89"/>
      <c r="N21" s="90"/>
      <c r="O21" s="91"/>
      <c r="P21" s="92"/>
    </row>
    <row r="22" spans="1:16" s="93" customFormat="1" ht="19" x14ac:dyDescent="0.4">
      <c r="A22" s="84">
        <v>777432</v>
      </c>
      <c r="B22" s="85" t="s">
        <v>48</v>
      </c>
      <c r="C22" s="85" t="s">
        <v>49</v>
      </c>
      <c r="D22" s="86"/>
      <c r="E22" s="87"/>
      <c r="F22" s="87"/>
      <c r="G22" s="87" t="s">
        <v>108</v>
      </c>
      <c r="H22" s="88">
        <v>84</v>
      </c>
      <c r="I22" s="88"/>
      <c r="J22" s="88"/>
      <c r="K22" s="89"/>
      <c r="L22" s="89"/>
      <c r="M22" s="89"/>
      <c r="N22" s="90"/>
      <c r="O22" s="91"/>
      <c r="P22" s="92" t="s">
        <v>37</v>
      </c>
    </row>
    <row r="23" spans="1:16" s="93" customFormat="1" ht="28" x14ac:dyDescent="0.4">
      <c r="A23" s="84">
        <v>777432</v>
      </c>
      <c r="B23" s="85" t="s">
        <v>48</v>
      </c>
      <c r="C23" s="85" t="s">
        <v>49</v>
      </c>
      <c r="D23" s="86"/>
      <c r="E23" s="87"/>
      <c r="F23" s="87"/>
      <c r="G23" s="87" t="s">
        <v>106</v>
      </c>
      <c r="H23" s="88"/>
      <c r="I23" s="88">
        <v>148.5</v>
      </c>
      <c r="J23" s="88"/>
      <c r="K23" s="89"/>
      <c r="L23" s="89"/>
      <c r="M23" s="89"/>
      <c r="N23" s="90"/>
      <c r="O23" s="91"/>
      <c r="P23" s="92" t="s">
        <v>86</v>
      </c>
    </row>
    <row r="24" spans="1:16" s="93" customFormat="1" ht="13.5" customHeight="1" x14ac:dyDescent="0.4">
      <c r="A24" s="84"/>
      <c r="B24" s="85"/>
      <c r="C24" s="85" t="s">
        <v>65</v>
      </c>
      <c r="D24" s="86"/>
      <c r="E24" s="87"/>
      <c r="F24" s="87"/>
      <c r="G24" s="87"/>
      <c r="H24" s="88"/>
      <c r="I24" s="88"/>
      <c r="J24" s="88"/>
      <c r="K24" s="89"/>
      <c r="L24" s="89"/>
      <c r="M24" s="89"/>
      <c r="N24" s="90"/>
      <c r="O24" s="91"/>
      <c r="P24" s="92"/>
    </row>
    <row r="25" spans="1:16" s="93" customFormat="1" ht="42" x14ac:dyDescent="0.4">
      <c r="A25" s="84">
        <v>777123</v>
      </c>
      <c r="B25" s="85" t="s">
        <v>50</v>
      </c>
      <c r="C25" s="85" t="s">
        <v>51</v>
      </c>
      <c r="D25" s="86"/>
      <c r="E25" s="87"/>
      <c r="F25" s="87"/>
      <c r="G25" s="87" t="s">
        <v>109</v>
      </c>
      <c r="H25" s="88">
        <v>96</v>
      </c>
      <c r="I25" s="88">
        <f>5*16</f>
        <v>80</v>
      </c>
      <c r="J25" s="88"/>
      <c r="K25" s="89"/>
      <c r="L25" s="89"/>
      <c r="M25" s="89"/>
      <c r="N25" s="90"/>
      <c r="O25" s="91"/>
      <c r="P25" s="92" t="s">
        <v>125</v>
      </c>
    </row>
    <row r="26" spans="1:16" s="93" customFormat="1" ht="13.5" customHeight="1" x14ac:dyDescent="0.4">
      <c r="A26" s="84"/>
      <c r="B26" s="85"/>
      <c r="C26" s="85" t="s">
        <v>65</v>
      </c>
      <c r="D26" s="86"/>
      <c r="E26" s="87"/>
      <c r="F26" s="87"/>
      <c r="G26" s="87"/>
      <c r="H26" s="88"/>
      <c r="I26" s="88"/>
      <c r="J26" s="88"/>
      <c r="K26" s="89"/>
      <c r="L26" s="89"/>
      <c r="M26" s="89"/>
      <c r="N26" s="90"/>
      <c r="O26" s="91"/>
      <c r="P26" s="92"/>
    </row>
    <row r="27" spans="1:16" s="93" customFormat="1" ht="28" x14ac:dyDescent="0.4">
      <c r="A27" s="84">
        <v>777765</v>
      </c>
      <c r="B27" s="85" t="s">
        <v>52</v>
      </c>
      <c r="C27" s="85" t="s">
        <v>53</v>
      </c>
      <c r="D27" s="86">
        <v>2</v>
      </c>
      <c r="E27" s="87">
        <v>44910</v>
      </c>
      <c r="F27" s="87"/>
      <c r="G27" s="87" t="s">
        <v>128</v>
      </c>
      <c r="H27" s="88"/>
      <c r="I27" s="88"/>
      <c r="J27" s="88"/>
      <c r="K27" s="89"/>
      <c r="L27" s="89"/>
      <c r="M27" s="89"/>
      <c r="N27" s="90"/>
      <c r="O27" s="91"/>
      <c r="P27" s="92" t="s">
        <v>77</v>
      </c>
    </row>
    <row r="28" spans="1:16" s="93" customFormat="1" ht="13.5" customHeight="1" x14ac:dyDescent="0.4">
      <c r="A28" s="84"/>
      <c r="B28" s="85"/>
      <c r="C28" s="85" t="s">
        <v>65</v>
      </c>
      <c r="D28" s="86"/>
      <c r="E28" s="87"/>
      <c r="F28" s="87"/>
      <c r="G28" s="87"/>
      <c r="H28" s="88"/>
      <c r="I28" s="88"/>
      <c r="J28" s="88"/>
      <c r="K28" s="89"/>
      <c r="L28" s="89"/>
      <c r="M28" s="89"/>
      <c r="N28" s="90"/>
      <c r="O28" s="91"/>
      <c r="P28" s="92"/>
    </row>
    <row r="29" spans="1:16" s="93" customFormat="1" ht="28" x14ac:dyDescent="0.4">
      <c r="A29" s="84">
        <v>775456</v>
      </c>
      <c r="B29" s="85" t="s">
        <v>54</v>
      </c>
      <c r="C29" s="85" t="s">
        <v>64</v>
      </c>
      <c r="D29" s="86">
        <v>2</v>
      </c>
      <c r="E29" s="87">
        <v>44889</v>
      </c>
      <c r="F29" s="87">
        <v>44894</v>
      </c>
      <c r="G29" s="87" t="s">
        <v>132</v>
      </c>
      <c r="H29" s="88"/>
      <c r="I29" s="88"/>
      <c r="J29" s="88"/>
      <c r="K29" s="89"/>
      <c r="L29" s="89"/>
      <c r="M29" s="89"/>
      <c r="N29" s="90"/>
      <c r="O29" s="91">
        <f>2*6*16.5</f>
        <v>198</v>
      </c>
      <c r="P29" s="92" t="s">
        <v>121</v>
      </c>
    </row>
    <row r="30" spans="1:16" s="93" customFormat="1" ht="13.5" customHeight="1" x14ac:dyDescent="0.4">
      <c r="A30" s="84"/>
      <c r="B30" s="85"/>
      <c r="C30" s="85" t="s">
        <v>65</v>
      </c>
      <c r="D30" s="86"/>
      <c r="E30" s="87"/>
      <c r="F30" s="87"/>
      <c r="G30" s="87"/>
      <c r="H30" s="88"/>
      <c r="I30" s="88"/>
      <c r="J30" s="88"/>
      <c r="K30" s="89"/>
      <c r="L30" s="89"/>
      <c r="M30" s="89"/>
      <c r="N30" s="90"/>
      <c r="O30" s="91"/>
      <c r="P30" s="92"/>
    </row>
    <row r="31" spans="1:16" s="93" customFormat="1" ht="56" x14ac:dyDescent="0.4">
      <c r="A31" s="84">
        <v>777987</v>
      </c>
      <c r="B31" s="85" t="s">
        <v>75</v>
      </c>
      <c r="C31" s="85" t="s">
        <v>76</v>
      </c>
      <c r="D31" s="86">
        <v>1</v>
      </c>
      <c r="E31" s="87">
        <v>44897</v>
      </c>
      <c r="F31" s="87">
        <v>44903</v>
      </c>
      <c r="G31" s="87" t="s">
        <v>101</v>
      </c>
      <c r="H31" s="88"/>
      <c r="I31" s="88"/>
      <c r="J31" s="88"/>
      <c r="K31" s="89"/>
      <c r="L31" s="89"/>
      <c r="M31" s="89"/>
      <c r="N31" s="90"/>
      <c r="O31" s="91" t="s">
        <v>38</v>
      </c>
      <c r="P31" s="92" t="s">
        <v>102</v>
      </c>
    </row>
    <row r="32" spans="1:16" s="93" customFormat="1" ht="13.5" customHeight="1" x14ac:dyDescent="0.4">
      <c r="A32" s="84"/>
      <c r="B32" s="85"/>
      <c r="C32" s="85" t="s">
        <v>65</v>
      </c>
      <c r="D32" s="86"/>
      <c r="E32" s="87"/>
      <c r="F32" s="87"/>
      <c r="G32" s="87"/>
      <c r="H32" s="88"/>
      <c r="I32" s="88"/>
      <c r="J32" s="88"/>
      <c r="K32" s="89"/>
      <c r="L32" s="89"/>
      <c r="M32" s="89"/>
      <c r="N32" s="90"/>
      <c r="O32" s="91"/>
      <c r="P32" s="92"/>
    </row>
    <row r="33" spans="1:16" s="93" customFormat="1" ht="28" x14ac:dyDescent="0.4">
      <c r="A33" s="84">
        <v>777325</v>
      </c>
      <c r="B33" s="85" t="s">
        <v>55</v>
      </c>
      <c r="C33" s="85" t="s">
        <v>66</v>
      </c>
      <c r="D33" s="86">
        <v>1</v>
      </c>
      <c r="E33" s="87"/>
      <c r="F33" s="87">
        <v>44888</v>
      </c>
      <c r="G33" s="87" t="s">
        <v>3</v>
      </c>
      <c r="H33" s="88"/>
      <c r="I33" s="88"/>
      <c r="J33" s="88"/>
      <c r="K33" s="89"/>
      <c r="L33" s="89"/>
      <c r="M33" s="89"/>
      <c r="N33" s="90"/>
      <c r="O33" s="91" t="s">
        <v>2</v>
      </c>
      <c r="P33" s="92" t="s">
        <v>103</v>
      </c>
    </row>
    <row r="34" spans="1:16" s="93" customFormat="1" ht="13.5" customHeight="1" x14ac:dyDescent="0.4">
      <c r="A34" s="84"/>
      <c r="B34" s="85"/>
      <c r="C34" s="85" t="s">
        <v>65</v>
      </c>
      <c r="D34" s="86"/>
      <c r="E34" s="87"/>
      <c r="F34" s="87"/>
      <c r="G34" s="87"/>
      <c r="H34" s="88"/>
      <c r="I34" s="88"/>
      <c r="J34" s="88"/>
      <c r="K34" s="89"/>
      <c r="L34" s="89"/>
      <c r="M34" s="89"/>
      <c r="N34" s="90"/>
      <c r="O34" s="91"/>
      <c r="P34" s="92"/>
    </row>
    <row r="35" spans="1:16" s="93" customFormat="1" ht="57.5" customHeight="1" x14ac:dyDescent="0.4">
      <c r="A35" s="84">
        <v>776239</v>
      </c>
      <c r="B35" s="85" t="s">
        <v>56</v>
      </c>
      <c r="C35" s="85" t="s">
        <v>67</v>
      </c>
      <c r="D35" s="86"/>
      <c r="E35" s="87"/>
      <c r="F35" s="87"/>
      <c r="G35" s="87" t="s">
        <v>114</v>
      </c>
      <c r="H35" s="88"/>
      <c r="I35" s="88"/>
      <c r="J35" s="88"/>
      <c r="K35" s="89">
        <v>65</v>
      </c>
      <c r="L35" s="89">
        <v>65</v>
      </c>
      <c r="M35" s="89">
        <v>65</v>
      </c>
      <c r="N35" s="90">
        <f>SUM(K35:M35)</f>
        <v>195</v>
      </c>
      <c r="O35" s="91"/>
      <c r="P35" s="92" t="s">
        <v>122</v>
      </c>
    </row>
    <row r="36" spans="1:16" s="93" customFormat="1" ht="13.5" customHeight="1" x14ac:dyDescent="0.4">
      <c r="A36" s="84"/>
      <c r="B36" s="85"/>
      <c r="C36" s="85" t="s">
        <v>65</v>
      </c>
      <c r="D36" s="86"/>
      <c r="E36" s="87"/>
      <c r="F36" s="87"/>
      <c r="G36" s="87"/>
      <c r="H36" s="88"/>
      <c r="I36" s="88"/>
      <c r="J36" s="88"/>
      <c r="K36" s="89"/>
      <c r="L36" s="89"/>
      <c r="M36" s="89"/>
      <c r="N36" s="90"/>
      <c r="O36" s="91"/>
      <c r="P36" s="92"/>
    </row>
    <row r="37" spans="1:16" s="93" customFormat="1" ht="19" x14ac:dyDescent="0.4">
      <c r="A37" s="84">
        <v>777147</v>
      </c>
      <c r="B37" s="85" t="s">
        <v>57</v>
      </c>
      <c r="C37" s="85" t="s">
        <v>68</v>
      </c>
      <c r="D37" s="86"/>
      <c r="E37" s="87"/>
      <c r="F37" s="87"/>
      <c r="G37" s="87" t="s">
        <v>129</v>
      </c>
      <c r="H37" s="88"/>
      <c r="I37" s="88">
        <v>440</v>
      </c>
      <c r="J37" s="88"/>
      <c r="K37" s="89"/>
      <c r="L37" s="89"/>
      <c r="M37" s="89"/>
      <c r="N37" s="90"/>
      <c r="O37" s="91"/>
      <c r="P37" s="92" t="s">
        <v>39</v>
      </c>
    </row>
    <row r="38" spans="1:16" s="93" customFormat="1" ht="13.5" customHeight="1" x14ac:dyDescent="0.4">
      <c r="A38" s="84"/>
      <c r="B38" s="85"/>
      <c r="C38" s="85" t="s">
        <v>65</v>
      </c>
      <c r="D38" s="86"/>
      <c r="E38" s="87"/>
      <c r="F38" s="87"/>
      <c r="G38" s="87"/>
      <c r="H38" s="88"/>
      <c r="I38" s="88"/>
      <c r="J38" s="88"/>
      <c r="K38" s="89"/>
      <c r="L38" s="89"/>
      <c r="M38" s="89"/>
      <c r="N38" s="90"/>
      <c r="O38" s="91"/>
      <c r="P38" s="92"/>
    </row>
    <row r="39" spans="1:16" s="93" customFormat="1" ht="56" x14ac:dyDescent="0.4">
      <c r="A39" s="84">
        <v>777147</v>
      </c>
      <c r="B39" s="85" t="s">
        <v>58</v>
      </c>
      <c r="C39" s="85" t="s">
        <v>69</v>
      </c>
      <c r="D39" s="86"/>
      <c r="E39" s="87">
        <v>44846</v>
      </c>
      <c r="F39" s="87"/>
      <c r="G39" s="87" t="s">
        <v>130</v>
      </c>
      <c r="H39" s="88"/>
      <c r="I39" s="88">
        <v>125.8</v>
      </c>
      <c r="J39" s="88"/>
      <c r="K39" s="89"/>
      <c r="L39" s="89"/>
      <c r="M39" s="89"/>
      <c r="N39" s="90"/>
      <c r="O39" s="91"/>
      <c r="P39" s="92" t="s">
        <v>87</v>
      </c>
    </row>
    <row r="40" spans="1:16" s="93" customFormat="1" ht="13.5" customHeight="1" x14ac:dyDescent="0.4">
      <c r="A40" s="84"/>
      <c r="B40" s="85"/>
      <c r="C40" s="85" t="s">
        <v>65</v>
      </c>
      <c r="D40" s="86"/>
      <c r="E40" s="87"/>
      <c r="F40" s="87"/>
      <c r="G40" s="87"/>
      <c r="H40" s="88"/>
      <c r="I40" s="88"/>
      <c r="J40" s="88"/>
      <c r="K40" s="89"/>
      <c r="L40" s="89"/>
      <c r="M40" s="89"/>
      <c r="N40" s="90"/>
      <c r="O40" s="91"/>
      <c r="P40" s="92"/>
    </row>
    <row r="41" spans="1:16" s="93" customFormat="1" ht="56" x14ac:dyDescent="0.4">
      <c r="A41" s="84">
        <v>633294.19999999995</v>
      </c>
      <c r="B41" s="85" t="s">
        <v>59</v>
      </c>
      <c r="C41" s="85" t="s">
        <v>70</v>
      </c>
      <c r="D41" s="86"/>
      <c r="E41" s="87">
        <v>44880</v>
      </c>
      <c r="F41" s="87"/>
      <c r="G41" s="87" t="s">
        <v>96</v>
      </c>
      <c r="H41" s="88"/>
      <c r="I41" s="88"/>
      <c r="J41" s="88"/>
      <c r="K41" s="89"/>
      <c r="L41" s="89"/>
      <c r="M41" s="89"/>
      <c r="N41" s="90"/>
      <c r="O41" s="91"/>
      <c r="P41" s="92" t="s">
        <v>123</v>
      </c>
    </row>
    <row r="42" spans="1:16" s="93" customFormat="1" ht="13.5" customHeight="1" x14ac:dyDescent="0.4">
      <c r="A42" s="84"/>
      <c r="B42" s="85"/>
      <c r="C42" s="85" t="s">
        <v>65</v>
      </c>
      <c r="D42" s="86"/>
      <c r="E42" s="87"/>
      <c r="F42" s="87"/>
      <c r="G42" s="87"/>
      <c r="H42" s="88"/>
      <c r="I42" s="88"/>
      <c r="J42" s="88"/>
      <c r="K42" s="89"/>
      <c r="L42" s="89"/>
      <c r="M42" s="89"/>
      <c r="N42" s="90"/>
      <c r="O42" s="91"/>
      <c r="P42" s="92"/>
    </row>
    <row r="43" spans="1:16" s="93" customFormat="1" ht="56" x14ac:dyDescent="0.4">
      <c r="A43" s="84">
        <v>774569</v>
      </c>
      <c r="B43" s="85" t="s">
        <v>60</v>
      </c>
      <c r="C43" s="85" t="s">
        <v>71</v>
      </c>
      <c r="D43" s="86"/>
      <c r="E43" s="87">
        <v>44835</v>
      </c>
      <c r="F43" s="87">
        <v>44926</v>
      </c>
      <c r="G43" s="87" t="s">
        <v>131</v>
      </c>
      <c r="H43" s="88"/>
      <c r="I43" s="88"/>
      <c r="J43" s="88"/>
      <c r="K43" s="89"/>
      <c r="L43" s="89"/>
      <c r="M43" s="89"/>
      <c r="N43" s="90"/>
      <c r="O43" s="91" t="s">
        <v>1</v>
      </c>
      <c r="P43" s="92" t="s">
        <v>82</v>
      </c>
    </row>
    <row r="44" spans="1:16" s="93" customFormat="1" ht="13.5" customHeight="1" x14ac:dyDescent="0.4">
      <c r="A44" s="84"/>
      <c r="B44" s="85"/>
      <c r="C44" s="85" t="s">
        <v>65</v>
      </c>
      <c r="D44" s="86"/>
      <c r="E44" s="87"/>
      <c r="F44" s="87"/>
      <c r="G44" s="87"/>
      <c r="H44" s="88"/>
      <c r="I44" s="88"/>
      <c r="J44" s="88"/>
      <c r="K44" s="89"/>
      <c r="L44" s="89"/>
      <c r="M44" s="89"/>
      <c r="N44" s="90"/>
      <c r="O44" s="91"/>
      <c r="P44" s="92"/>
    </row>
    <row r="45" spans="1:16" s="93" customFormat="1" ht="28" x14ac:dyDescent="0.4">
      <c r="A45" s="84">
        <v>773659</v>
      </c>
      <c r="B45" s="85" t="s">
        <v>61</v>
      </c>
      <c r="C45" s="85" t="s">
        <v>72</v>
      </c>
      <c r="D45" s="86"/>
      <c r="E45" s="87">
        <v>44896</v>
      </c>
      <c r="F45" s="87">
        <v>44926</v>
      </c>
      <c r="G45" s="87" t="s">
        <v>116</v>
      </c>
      <c r="H45" s="88"/>
      <c r="I45" s="88"/>
      <c r="J45" s="88"/>
      <c r="K45" s="89"/>
      <c r="L45" s="89"/>
      <c r="M45" s="89"/>
      <c r="N45" s="90"/>
      <c r="O45" s="91"/>
      <c r="P45" s="92" t="s">
        <v>83</v>
      </c>
    </row>
    <row r="46" spans="1:16" s="93" customFormat="1" ht="13.5" customHeight="1" x14ac:dyDescent="0.4">
      <c r="A46" s="84"/>
      <c r="B46" s="85"/>
      <c r="C46" s="85" t="s">
        <v>65</v>
      </c>
      <c r="D46" s="86"/>
      <c r="E46" s="87"/>
      <c r="F46" s="87"/>
      <c r="G46" s="87"/>
      <c r="H46" s="88"/>
      <c r="I46" s="88"/>
      <c r="J46" s="88"/>
      <c r="K46" s="89"/>
      <c r="L46" s="89"/>
      <c r="M46" s="89"/>
      <c r="N46" s="90"/>
      <c r="O46" s="91"/>
      <c r="P46" s="92"/>
    </row>
    <row r="47" spans="1:16" s="93" customFormat="1" ht="42" x14ac:dyDescent="0.4">
      <c r="A47" s="84">
        <v>772659</v>
      </c>
      <c r="B47" s="85" t="s">
        <v>62</v>
      </c>
      <c r="C47" s="85" t="s">
        <v>73</v>
      </c>
      <c r="D47" s="86"/>
      <c r="E47" s="87">
        <v>44910</v>
      </c>
      <c r="F47" s="87">
        <v>44926</v>
      </c>
      <c r="G47" s="87" t="s">
        <v>117</v>
      </c>
      <c r="H47" s="88"/>
      <c r="I47" s="88"/>
      <c r="J47" s="88"/>
      <c r="K47" s="89"/>
      <c r="L47" s="89"/>
      <c r="M47" s="89"/>
      <c r="N47" s="90"/>
      <c r="O47" s="91"/>
      <c r="P47" s="92" t="s">
        <v>90</v>
      </c>
    </row>
    <row r="48" spans="1:16" s="93" customFormat="1" ht="13.5" customHeight="1" x14ac:dyDescent="0.4">
      <c r="A48" s="84"/>
      <c r="B48" s="85"/>
      <c r="C48" s="85" t="s">
        <v>65</v>
      </c>
      <c r="D48" s="86"/>
      <c r="E48" s="87"/>
      <c r="F48" s="87"/>
      <c r="G48" s="87"/>
      <c r="H48" s="88"/>
      <c r="I48" s="88"/>
      <c r="J48" s="88"/>
      <c r="K48" s="89"/>
      <c r="L48" s="89"/>
      <c r="M48" s="89"/>
      <c r="N48" s="90"/>
      <c r="O48" s="91"/>
      <c r="P48" s="92"/>
    </row>
    <row r="49" spans="1:16" s="93" customFormat="1" ht="19" x14ac:dyDescent="0.4">
      <c r="A49" s="84">
        <v>659663</v>
      </c>
      <c r="B49" s="85" t="s">
        <v>63</v>
      </c>
      <c r="C49" s="85" t="s">
        <v>74</v>
      </c>
      <c r="D49" s="86"/>
      <c r="E49" s="87"/>
      <c r="F49" s="87"/>
      <c r="G49" s="87" t="s">
        <v>27</v>
      </c>
      <c r="H49" s="88"/>
      <c r="I49" s="88"/>
      <c r="J49" s="88"/>
      <c r="K49" s="89">
        <v>456.85</v>
      </c>
      <c r="L49" s="89">
        <v>456.85</v>
      </c>
      <c r="M49" s="89">
        <v>456.85</v>
      </c>
      <c r="N49" s="90">
        <f>SUM(K49:M49)</f>
        <v>1370.5500000000002</v>
      </c>
      <c r="O49" s="91"/>
      <c r="P49" s="92" t="s">
        <v>85</v>
      </c>
    </row>
    <row r="50" spans="1:16" s="93" customFormat="1" ht="13.5" customHeight="1" x14ac:dyDescent="0.4">
      <c r="A50" s="84"/>
      <c r="B50" s="85"/>
      <c r="C50" s="85" t="s">
        <v>65</v>
      </c>
      <c r="D50" s="86"/>
      <c r="E50" s="87"/>
      <c r="F50" s="87"/>
      <c r="G50" s="87"/>
      <c r="H50" s="88"/>
      <c r="I50" s="88"/>
      <c r="J50" s="88"/>
      <c r="K50" s="89"/>
      <c r="L50" s="89"/>
      <c r="M50" s="89"/>
      <c r="N50" s="90"/>
      <c r="O50" s="91"/>
      <c r="P50" s="92"/>
    </row>
    <row r="51" spans="1:16" s="93" customFormat="1" ht="28" x14ac:dyDescent="0.4">
      <c r="A51" s="84">
        <v>725696</v>
      </c>
      <c r="B51" s="85" t="s">
        <v>94</v>
      </c>
      <c r="C51" s="85" t="s">
        <v>95</v>
      </c>
      <c r="D51" s="86"/>
      <c r="E51" s="87">
        <v>44838</v>
      </c>
      <c r="F51" s="87"/>
      <c r="G51" s="87" t="s">
        <v>118</v>
      </c>
      <c r="H51" s="88"/>
      <c r="I51" s="88"/>
      <c r="J51" s="88">
        <v>47</v>
      </c>
      <c r="K51" s="89"/>
      <c r="L51" s="89"/>
      <c r="M51" s="89"/>
      <c r="N51" s="90"/>
      <c r="O51" s="91"/>
      <c r="P51" s="92" t="s">
        <v>124</v>
      </c>
    </row>
    <row r="52" spans="1:16" s="93" customFormat="1" ht="19" x14ac:dyDescent="0.4">
      <c r="A52" s="84"/>
      <c r="B52" s="85"/>
      <c r="C52" s="85"/>
      <c r="D52" s="86"/>
      <c r="E52" s="87"/>
      <c r="F52" s="87"/>
      <c r="G52" s="87"/>
      <c r="H52" s="88"/>
      <c r="I52" s="88"/>
      <c r="J52" s="88"/>
      <c r="K52" s="89"/>
      <c r="L52" s="89"/>
      <c r="M52" s="89"/>
      <c r="N52" s="90"/>
      <c r="O52" s="91"/>
      <c r="P52" s="92"/>
    </row>
    <row r="53" spans="1:16" s="93" customFormat="1" ht="19" x14ac:dyDescent="0.4">
      <c r="A53" s="84">
        <v>761598</v>
      </c>
      <c r="B53" s="85" t="s">
        <v>104</v>
      </c>
      <c r="C53" s="85" t="s">
        <v>127</v>
      </c>
      <c r="D53" s="86"/>
      <c r="E53" s="87">
        <v>44874</v>
      </c>
      <c r="F53" s="87"/>
      <c r="G53" s="87" t="s">
        <v>119</v>
      </c>
      <c r="H53" s="88"/>
      <c r="I53" s="88"/>
      <c r="J53" s="88">
        <v>600</v>
      </c>
      <c r="K53" s="89"/>
      <c r="L53" s="89"/>
      <c r="M53" s="89"/>
      <c r="N53" s="90"/>
      <c r="O53" s="91"/>
      <c r="P53" s="92" t="s">
        <v>126</v>
      </c>
    </row>
    <row r="54" spans="1:16" s="93" customFormat="1" ht="19.5" thickBot="1" x14ac:dyDescent="0.45">
      <c r="A54" s="84"/>
      <c r="B54" s="85"/>
      <c r="C54" s="85" t="s">
        <v>65</v>
      </c>
      <c r="D54" s="86"/>
      <c r="E54" s="87"/>
      <c r="F54" s="87"/>
      <c r="G54" s="87"/>
      <c r="H54" s="88"/>
      <c r="I54" s="88"/>
      <c r="J54" s="88"/>
      <c r="K54" s="89"/>
      <c r="L54" s="89"/>
      <c r="M54" s="89"/>
      <c r="N54" s="90"/>
      <c r="O54" s="91"/>
      <c r="P54" s="92"/>
    </row>
    <row r="55" spans="1:16" s="93" customFormat="1" ht="19.5" thickBot="1" x14ac:dyDescent="0.45">
      <c r="A55" s="94" t="s">
        <v>0</v>
      </c>
      <c r="B55" s="95"/>
      <c r="C55" s="95"/>
      <c r="D55" s="96"/>
      <c r="E55" s="97"/>
      <c r="F55" s="97"/>
      <c r="G55" s="97"/>
      <c r="H55" s="98">
        <f t="shared" ref="H55:N55" si="0">SUM(H12:H54)</f>
        <v>1144</v>
      </c>
      <c r="I55" s="98">
        <f t="shared" si="0"/>
        <v>794.3</v>
      </c>
      <c r="J55" s="98">
        <f t="shared" si="0"/>
        <v>647</v>
      </c>
      <c r="K55" s="99">
        <f t="shared" si="0"/>
        <v>1911.5</v>
      </c>
      <c r="L55" s="99">
        <f t="shared" si="0"/>
        <v>3556.75</v>
      </c>
      <c r="M55" s="99">
        <f t="shared" si="0"/>
        <v>1969.75</v>
      </c>
      <c r="N55" s="99">
        <f t="shared" si="0"/>
        <v>7438</v>
      </c>
      <c r="O55" s="100" t="s">
        <v>91</v>
      </c>
    </row>
  </sheetData>
  <protectedRanges>
    <protectedRange sqref="B4 B7 D4" name="Bereich1_2"/>
    <protectedRange sqref="E55:G55" name="Bereich1_1_1"/>
    <protectedRange sqref="E12:G54" name="Bereich1_1_1_1"/>
  </protectedRanges>
  <autoFilter ref="A11:M11"/>
  <mergeCells count="3">
    <mergeCell ref="A2:J2"/>
    <mergeCell ref="K10:N10"/>
    <mergeCell ref="D4:F4"/>
  </mergeCells>
  <conditionalFormatting sqref="A40:P40 A29:P38 A42:P48 A53:D53 K53:P53">
    <cfRule type="expression" dxfId="20" priority="23">
      <formula>MOD(ROW(),2)=0</formula>
    </cfRule>
  </conditionalFormatting>
  <conditionalFormatting sqref="P16">
    <cfRule type="expression" dxfId="19" priority="14">
      <formula>MOD(ROW(),2)=0</formula>
    </cfRule>
  </conditionalFormatting>
  <conditionalFormatting sqref="A12:O28 C12:C48 C53">
    <cfRule type="expression" dxfId="18" priority="21">
      <formula>MOD(ROW(),2)=0</formula>
    </cfRule>
  </conditionalFormatting>
  <conditionalFormatting sqref="D39:O39">
    <cfRule type="expression" dxfId="17" priority="20">
      <formula>MOD(ROW(),2)=0</formula>
    </cfRule>
  </conditionalFormatting>
  <conditionalFormatting sqref="A39:C39">
    <cfRule type="expression" dxfId="16" priority="19">
      <formula>MOD(ROW(),2)=0</formula>
    </cfRule>
  </conditionalFormatting>
  <conditionalFormatting sqref="A41:O41">
    <cfRule type="expression" dxfId="15" priority="18">
      <formula>MOD(ROW(),2)=0</formula>
    </cfRule>
  </conditionalFormatting>
  <conditionalFormatting sqref="P12:P15 P17:P28">
    <cfRule type="expression" dxfId="14" priority="17">
      <formula>MOD(ROW(),2)=0</formula>
    </cfRule>
  </conditionalFormatting>
  <conditionalFormatting sqref="P39">
    <cfRule type="expression" dxfId="13" priority="16">
      <formula>MOD(ROW(),2)=0</formula>
    </cfRule>
  </conditionalFormatting>
  <conditionalFormatting sqref="A49:P50">
    <cfRule type="expression" dxfId="12" priority="13">
      <formula>MOD(ROW(),2)=0</formula>
    </cfRule>
  </conditionalFormatting>
  <conditionalFormatting sqref="C49:C50">
    <cfRule type="expression" dxfId="11" priority="12">
      <formula>MOD(ROW(),2)=0</formula>
    </cfRule>
  </conditionalFormatting>
  <conditionalFormatting sqref="E53:J53">
    <cfRule type="expression" dxfId="10" priority="11">
      <formula>MOD(ROW(),2)=0</formula>
    </cfRule>
  </conditionalFormatting>
  <conditionalFormatting sqref="P41">
    <cfRule type="expression" dxfId="9" priority="10">
      <formula>MOD(ROW(),2)=0</formula>
    </cfRule>
  </conditionalFormatting>
  <conditionalFormatting sqref="A52:D52 K52:P52">
    <cfRule type="expression" dxfId="8" priority="9">
      <formula>MOD(ROW(),2)=0</formula>
    </cfRule>
  </conditionalFormatting>
  <conditionalFormatting sqref="C52">
    <cfRule type="expression" dxfId="7" priority="8">
      <formula>MOD(ROW(),2)=0</formula>
    </cfRule>
  </conditionalFormatting>
  <conditionalFormatting sqref="E52:J52">
    <cfRule type="expression" dxfId="6" priority="7">
      <formula>MOD(ROW(),2)=0</formula>
    </cfRule>
  </conditionalFormatting>
  <conditionalFormatting sqref="A51:D51 K51:P51">
    <cfRule type="expression" dxfId="5" priority="6">
      <formula>MOD(ROW(),2)=0</formula>
    </cfRule>
  </conditionalFormatting>
  <conditionalFormatting sqref="C51">
    <cfRule type="expression" dxfId="4" priority="5">
      <formula>MOD(ROW(),2)=0</formula>
    </cfRule>
  </conditionalFormatting>
  <conditionalFormatting sqref="E51:J51">
    <cfRule type="expression" dxfId="3" priority="4">
      <formula>MOD(ROW(),2)=0</formula>
    </cfRule>
  </conditionalFormatting>
  <conditionalFormatting sqref="A54:D54 K54:P54">
    <cfRule type="expression" dxfId="2" priority="3">
      <formula>MOD(ROW(),2)=0</formula>
    </cfRule>
  </conditionalFormatting>
  <conditionalFormatting sqref="C54">
    <cfRule type="expression" dxfId="1" priority="2">
      <formula>MOD(ROW(),2)=0</formula>
    </cfRule>
  </conditionalFormatting>
  <conditionalFormatting sqref="E54:J54">
    <cfRule type="expression" dxfId="0" priority="1">
      <formula>MOD(ROW(),2)=0</formula>
    </cfRule>
  </conditionalFormatting>
  <pageMargins left="0.31496062992125984" right="0.31496062992125984" top="0.39370078740157483" bottom="0.39370078740157483" header="0.31496062992125984" footer="0.11811023622047245"/>
  <pageSetup paperSize="9" scale="36"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11"/>
  <sheetViews>
    <sheetView zoomScale="145" zoomScaleNormal="145" workbookViewId="0">
      <selection activeCell="B13" sqref="B13"/>
    </sheetView>
  </sheetViews>
  <sheetFormatPr baseColWidth="10" defaultColWidth="11" defaultRowHeight="14.5" x14ac:dyDescent="0.35"/>
  <cols>
    <col min="1" max="1" width="11" style="1"/>
    <col min="2" max="2" width="20" style="1" customWidth="1"/>
    <col min="3" max="3" width="67" style="1" customWidth="1"/>
    <col min="4" max="16384" width="11" style="1"/>
  </cols>
  <sheetData>
    <row r="3" spans="2:3" ht="20" x14ac:dyDescent="0.4">
      <c r="B3" s="16" t="s">
        <v>26</v>
      </c>
      <c r="C3" s="15"/>
    </row>
    <row r="4" spans="2:3" ht="15.5" customHeight="1" thickBot="1" x14ac:dyDescent="0.45">
      <c r="B4" s="16"/>
      <c r="C4" s="15"/>
    </row>
    <row r="5" spans="2:3" x14ac:dyDescent="0.35">
      <c r="B5" s="51" t="s">
        <v>98</v>
      </c>
      <c r="C5" s="52"/>
    </row>
    <row r="6" spans="2:3" ht="27.5" customHeight="1" x14ac:dyDescent="0.35">
      <c r="B6" s="14" t="s">
        <v>25</v>
      </c>
      <c r="C6" s="45" t="s">
        <v>99</v>
      </c>
    </row>
    <row r="7" spans="2:3" ht="27.5" customHeight="1" x14ac:dyDescent="0.35">
      <c r="B7" s="14" t="s">
        <v>24</v>
      </c>
      <c r="C7" s="45" t="s">
        <v>23</v>
      </c>
    </row>
    <row r="8" spans="2:3" ht="27.5" customHeight="1" x14ac:dyDescent="0.35">
      <c r="B8" s="14" t="s">
        <v>22</v>
      </c>
      <c r="C8" s="45" t="s">
        <v>21</v>
      </c>
    </row>
    <row r="9" spans="2:3" ht="27.5" customHeight="1" x14ac:dyDescent="0.35">
      <c r="B9" s="14" t="s">
        <v>20</v>
      </c>
      <c r="C9" s="45" t="s">
        <v>19</v>
      </c>
    </row>
    <row r="10" spans="2:3" ht="27.5" customHeight="1" x14ac:dyDescent="0.35">
      <c r="B10" s="14" t="s">
        <v>18</v>
      </c>
      <c r="C10" s="45" t="s">
        <v>17</v>
      </c>
    </row>
    <row r="11" spans="2:3" ht="44" customHeight="1" thickBot="1" x14ac:dyDescent="0.4">
      <c r="B11" s="13"/>
      <c r="C11" s="46" t="s">
        <v>97</v>
      </c>
    </row>
  </sheetData>
  <mergeCells count="1">
    <mergeCell ref="B5:C5"/>
  </mergeCells>
  <pageMargins left="0.7" right="0.7" top="0.78740157499999996" bottom="0.78740157499999996" header="0.3" footer="0.3"/>
  <pageSetup paperSize="9" orientation="portrait" horizont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Korrekturen zu Form. 1.1</vt:lpstr>
      <vt:lpstr>Beispiele</vt:lpstr>
      <vt:lpstr>Erläuterungen ÖV-Tickets</vt:lpstr>
      <vt:lpstr>Beispiele!Druckbereich</vt:lpstr>
      <vt:lpstr>'Korrekturen zu Form. 1.1'!Druckbereich</vt:lpstr>
      <vt:lpstr>Beispiele!Drucktitel</vt:lpstr>
      <vt:lpstr>'Korrekturen zu Form. 1.1'!Drucktitel</vt:lpstr>
    </vt:vector>
  </TitlesOfParts>
  <Company>Kanton Aargau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Stauffer Reto</dc:creator>
  <cp:lastModifiedBy>Stauffer Reto</cp:lastModifiedBy>
  <cp:lastPrinted>2022-10-26T20:44:02Z</cp:lastPrinted>
  <dcterms:created xsi:type="dcterms:W3CDTF">2022-07-01T11:35:56Z</dcterms:created>
  <dcterms:modified xsi:type="dcterms:W3CDTF">2022-10-26T20:59:51Z</dcterms:modified>
</cp:coreProperties>
</file>