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ghomebvu.ads.ktag.ch\bvuhd$\SCHR\APData\Client\Desktop\"/>
    </mc:Choice>
  </mc:AlternateContent>
  <xr:revisionPtr revIDLastSave="0" documentId="13_ncr:1_{66A40064-5D54-4048-B95C-ABC3FADE0C67}" xr6:coauthVersionLast="47" xr6:coauthVersionMax="47" xr10:uidLastSave="{00000000-0000-0000-0000-000000000000}"/>
  <bookViews>
    <workbookView xWindow="28680" yWindow="-120" windowWidth="29040" windowHeight="15840" tabRatio="920" xr2:uid="{00000000-000D-0000-FFFF-FFFF00000000}"/>
  </bookViews>
  <sheets>
    <sheet name="Projektliste EXTERN" sheetId="4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'Projektliste EXTERN'!$A$7:$K$346</definedName>
    <definedName name="Aktueller_Stand">#REF!</definedName>
    <definedName name="_xlnm.Print_Titles" localSheetId="0">'Projektliste EXTERN'!$1:$7</definedName>
  </definedNames>
  <calcPr calcId="191029"/>
  <customWorkbookViews>
    <customWorkbookView name="Gürsoy Zeynep  BVUATB - Persönliche Ansicht" guid="{724295FB-24FE-4BFC-88B0-7ACA75C01ECA}" mergeInterval="0" personalView="1" maximized="1" windowWidth="1920" windowHeight="88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4" i="49" l="1"/>
  <c r="G175" i="49"/>
  <c r="G176" i="49"/>
  <c r="G177" i="49"/>
  <c r="G178" i="49"/>
  <c r="G179" i="49"/>
  <c r="G173" i="49"/>
  <c r="G172" i="49"/>
  <c r="G233" i="49" l="1"/>
  <c r="F282" i="49"/>
  <c r="F343" i="49"/>
  <c r="F330" i="49"/>
  <c r="G336" i="49"/>
  <c r="F336" i="49"/>
  <c r="G296" i="49"/>
  <c r="G302" i="49"/>
  <c r="G287" i="49"/>
  <c r="G286" i="49"/>
  <c r="G342" i="49"/>
  <c r="G344" i="49"/>
  <c r="G343" i="49" s="1"/>
  <c r="G345" i="49"/>
  <c r="G346" i="49"/>
  <c r="G340" i="49"/>
  <c r="G335" i="49"/>
  <c r="G334" i="49"/>
  <c r="G333" i="49"/>
  <c r="G332" i="49"/>
  <c r="G331" i="49"/>
  <c r="G329" i="49"/>
  <c r="G328" i="49"/>
  <c r="G327" i="49"/>
  <c r="G316" i="49"/>
  <c r="G305" i="49"/>
  <c r="G304" i="49"/>
  <c r="G118" i="49"/>
  <c r="G165" i="49"/>
  <c r="G280" i="49"/>
  <c r="G279" i="49"/>
  <c r="G278" i="49"/>
  <c r="G274" i="49"/>
  <c r="G273" i="49"/>
  <c r="G269" i="49"/>
  <c r="G265" i="49"/>
  <c r="G263" i="49"/>
  <c r="G261" i="49"/>
  <c r="G259" i="49"/>
  <c r="G258" i="49"/>
  <c r="G257" i="49"/>
  <c r="G256" i="49"/>
  <c r="G255" i="49"/>
  <c r="G252" i="49"/>
  <c r="G249" i="49"/>
  <c r="G248" i="49"/>
  <c r="G244" i="49"/>
  <c r="G243" i="49"/>
  <c r="G242" i="49"/>
  <c r="G241" i="49"/>
  <c r="G240" i="49"/>
  <c r="G238" i="49"/>
  <c r="G222" i="49"/>
  <c r="G220" i="49"/>
  <c r="G219" i="49"/>
  <c r="G218" i="49"/>
  <c r="G206" i="49"/>
  <c r="G203" i="49"/>
  <c r="G202" i="49"/>
  <c r="G192" i="49"/>
  <c r="G191" i="49"/>
  <c r="G188" i="49"/>
  <c r="G187" i="49"/>
  <c r="G186" i="49"/>
  <c r="G185" i="49"/>
  <c r="G184" i="49"/>
  <c r="G183" i="49"/>
  <c r="G182" i="49"/>
  <c r="G181" i="49"/>
  <c r="G180" i="49"/>
  <c r="G171" i="49"/>
  <c r="F170" i="49"/>
  <c r="G169" i="49"/>
  <c r="G168" i="49"/>
  <c r="G167" i="49"/>
  <c r="G166" i="49"/>
  <c r="G164" i="49"/>
  <c r="G163" i="49"/>
  <c r="G162" i="49"/>
  <c r="G161" i="49"/>
  <c r="G160" i="49"/>
  <c r="G157" i="49"/>
  <c r="G156" i="49"/>
  <c r="G155" i="49"/>
  <c r="G142" i="49"/>
  <c r="G141" i="49"/>
  <c r="G140" i="49"/>
  <c r="G139" i="49"/>
  <c r="G138" i="49"/>
  <c r="G137" i="49"/>
  <c r="G136" i="49"/>
  <c r="G135" i="49"/>
  <c r="G134" i="49"/>
  <c r="G130" i="49"/>
  <c r="G129" i="49"/>
  <c r="F128" i="49"/>
  <c r="G128" i="49" s="1"/>
  <c r="G127" i="49"/>
  <c r="G126" i="49"/>
  <c r="G125" i="49"/>
  <c r="G124" i="49"/>
  <c r="G123" i="49"/>
  <c r="G117" i="49"/>
  <c r="G116" i="49"/>
  <c r="G115" i="49"/>
  <c r="G114" i="49"/>
  <c r="A7" i="49"/>
  <c r="F7" i="49" l="1"/>
  <c r="G330" i="49"/>
  <c r="G170" i="49"/>
  <c r="G7" i="49" l="1"/>
  <c r="H6" i="4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Bolliger Bruno</author>
    <author>Gross Heidi</author>
    <author>tc={7015EC23-FFBF-4006-B361-B4B5904E4289}</author>
    <author>tc={626E2DC4-2997-4345-BBAA-1E6477379D63}</author>
  </authors>
  <commentList>
    <comment ref="H5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Projekte mit Pauschalbeiträgen!
Abgeltungen via Leistungseinheiten</t>
        </r>
      </text>
    </comment>
    <comment ref="B6" authorId="0" shapeId="0" xr:uid="{00000000-0006-0000-0800-000002000000}">
      <text>
        <r>
          <rPr>
            <sz val="9"/>
            <color indexed="81"/>
            <rFont val="Segoe UI"/>
            <family val="2"/>
          </rPr>
          <t xml:space="preserve">
ZT=Zwischentitel
EL=Eigenleistungen
M=Massnahmen</t>
        </r>
      </text>
    </comment>
    <comment ref="G63" authorId="1" shapeId="0" xr:uid="{00000000-0006-0000-0800-000003000000}">
      <text>
        <r>
          <rPr>
            <b/>
            <sz val="9"/>
            <color indexed="81"/>
            <rFont val="Segoe UI"/>
            <family val="2"/>
          </rPr>
          <t>Gross Heidi:</t>
        </r>
        <r>
          <rPr>
            <sz val="9"/>
            <color indexed="81"/>
            <rFont val="Segoe UI"/>
            <family val="2"/>
          </rPr>
          <t xml:space="preserve">
Bundesbeitrag CHF. 164'400.--</t>
        </r>
      </text>
    </comment>
    <comment ref="F171" authorId="2" shapeId="0" xr:uid="{7015EC23-FFBF-4006-B361-B4B5904E428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Massnahmenänderung! Investitionskosten &gt;9.73 - effektiv 8'476'036.-- - Stand 12.9.2023</t>
      </text>
    </comment>
    <comment ref="G171" authorId="3" shapeId="0" xr:uid="{626E2DC4-2997-4345-BBAA-1E6477379D63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Massnahmenänderung! Bundesbeitrag &gt;3.41 - effektiv 2'966'600.-- - Stand 12.9.2023
</t>
      </text>
    </comment>
    <comment ref="H331" authorId="0" shapeId="0" xr:uid="{00000000-0006-0000-0800-000004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9'300 m2</t>
        </r>
      </text>
    </comment>
    <comment ref="H332" authorId="0" shapeId="0" xr:uid="{00000000-0006-0000-0800-000005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2'330 m2</t>
        </r>
      </text>
    </comment>
    <comment ref="H333" authorId="0" shapeId="0" xr:uid="{00000000-0006-0000-0800-000006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2'625 m2</t>
        </r>
      </text>
    </comment>
    <comment ref="H334" authorId="0" shapeId="0" xr:uid="{00000000-0006-0000-0800-000007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2'700 m2</t>
        </r>
      </text>
    </comment>
    <comment ref="H335" authorId="0" shapeId="0" xr:uid="{00000000-0006-0000-0800-000008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1 Stück</t>
        </r>
      </text>
    </comment>
  </commentList>
</comments>
</file>

<file path=xl/sharedStrings.xml><?xml version="1.0" encoding="utf-8"?>
<sst xmlns="http://schemas.openxmlformats.org/spreadsheetml/2006/main" count="2496" uniqueCount="924">
  <si>
    <t>8.11.ÖV/MIV</t>
  </si>
  <si>
    <t>Verkehrsmanagement Region Wiggertal  inkl. Busspuren 
(Koordination mit Kt. SO &amp; Autobahn)</t>
  </si>
  <si>
    <t>8.20.MIV</t>
  </si>
  <si>
    <t>ARE-Code</t>
  </si>
  <si>
    <t>Realisierung unsicher oder nicht möglich</t>
  </si>
  <si>
    <t>Gesuch für Abschluss FV einreichen</t>
  </si>
  <si>
    <t>Pendente Gesuche FV beim Bund</t>
  </si>
  <si>
    <t>FV abgeschlossen</t>
  </si>
  <si>
    <t>Aareland 1. Gen.</t>
  </si>
  <si>
    <t>2581.080</t>
  </si>
  <si>
    <t>keine Aktivitäten</t>
  </si>
  <si>
    <t>Pendente Schlussabrechnung beim Bund</t>
  </si>
  <si>
    <t>wird nicht realisiert</t>
  </si>
  <si>
    <t>Massnahme abgerechnet</t>
  </si>
  <si>
    <t>2581.2.002</t>
  </si>
  <si>
    <t>ÖV2A</t>
  </si>
  <si>
    <t>Zofingen: Gesamtverkehrsprojekt Bahnhof/Untere Grabenstrasse K104: Sanierung und Aufwertung</t>
  </si>
  <si>
    <t>2581.2.003</t>
  </si>
  <si>
    <t>ÖV3A</t>
  </si>
  <si>
    <t>2581.2.032</t>
  </si>
  <si>
    <t>LV9A</t>
  </si>
  <si>
    <t>zofingenregio: Umsetzung Velokonzept zofingenregio</t>
  </si>
  <si>
    <t>2581.2.010</t>
  </si>
  <si>
    <t>OD2A</t>
  </si>
  <si>
    <t>Zofingen: Betriebs- und Gestaltungkonzept Altstadtring (K104)</t>
  </si>
  <si>
    <t>AareLand 1. Gen.</t>
  </si>
  <si>
    <t>AareLand 2. Gen.</t>
  </si>
  <si>
    <t>wird nicht realisiert, bei Bund abgemeldet</t>
  </si>
  <si>
    <t>EL</t>
  </si>
  <si>
    <t>Leistungsvereinbarung</t>
  </si>
  <si>
    <t>Massnahme in Leistungsvereinbarung</t>
  </si>
  <si>
    <t>Kosten Investition
gem. LV
[Mio.Fr.]</t>
  </si>
  <si>
    <t>Max.beitrag
Bund 
gem. LV 
[Mio.Fr.]</t>
  </si>
  <si>
    <t>Betroffene
Gemeinde</t>
  </si>
  <si>
    <t>Bau-
herrschaft</t>
  </si>
  <si>
    <t>Aktueller Stand Genehmigung</t>
  </si>
  <si>
    <t>2.11.ÖV/MIV</t>
  </si>
  <si>
    <t>Verkehrsmanagement Region Aarau mit Dosierungen und Busspuren (Zentrum)</t>
  </si>
  <si>
    <t>Aarau, Entfelden, Buchs, Küttigen, Suhr, Gränichen</t>
  </si>
  <si>
    <t>ATB</t>
  </si>
  <si>
    <t>2.12.ÖV</t>
  </si>
  <si>
    <t>WSB-Station Torfeld Süd</t>
  </si>
  <si>
    <t>Aarau</t>
  </si>
  <si>
    <t>2.13.</t>
  </si>
  <si>
    <t>Bushof Bahnhof Aarau</t>
  </si>
  <si>
    <t>2.17.MIV</t>
  </si>
  <si>
    <t>Aarau Umgestaltung K 109 (Bahnhof)</t>
  </si>
  <si>
    <t>3.11.ÖV/MIV</t>
  </si>
  <si>
    <t>Verkehrsmanagement Region Aarau mit Dosierungen und Busspuren (Südost)     Tellistr. + Lenzburgerstr./Wynencenter Buchs</t>
  </si>
  <si>
    <t>Aarau, Buchs</t>
  </si>
  <si>
    <t>Zofingen, Oftringen, Rothrist, Strengelbach</t>
  </si>
  <si>
    <t>8.12.ÖV</t>
  </si>
  <si>
    <t>Verlegen Haltestelle Küngoldingen</t>
  </si>
  <si>
    <t>Küngoldingen</t>
  </si>
  <si>
    <t>AVK</t>
  </si>
  <si>
    <t xml:space="preserve">Knotensanierungen K104 Zofingen bis Zentrum Oftringen </t>
  </si>
  <si>
    <t>Zofingen, Oftringen</t>
  </si>
  <si>
    <t>3.20.S</t>
  </si>
  <si>
    <t>Buchs Aufwertung Ortszentrum</t>
  </si>
  <si>
    <t>Buchs</t>
  </si>
  <si>
    <t>3.21.S</t>
  </si>
  <si>
    <t>Suhr Aufwertung Ortszentrum</t>
  </si>
  <si>
    <t>Suhr</t>
  </si>
  <si>
    <t>2581.117
(=2581.111)</t>
  </si>
  <si>
    <t>LV_A-Liste-Massnahmen LV-Netze AG AareLand</t>
  </si>
  <si>
    <t>2.14.LV   *3 AG</t>
  </si>
  <si>
    <t>Querung SBB- Geleise für Velofahrer und Fussgänger zwischen Torfeld Nord und Torfeld Süd Aarau</t>
  </si>
  <si>
    <t>Gemeinde</t>
  </si>
  <si>
    <t>2581.010</t>
  </si>
  <si>
    <t>2.15.LV   *3 AG</t>
  </si>
  <si>
    <t>Querung über Aare für Velofahrer und Fussgänger zwischen Telli und Scheibenschachen Aarau</t>
  </si>
  <si>
    <t>3.12.LV   *3 AG</t>
  </si>
  <si>
    <t>Fuss- und Radwegunterführung K210 Lenzburgerstrasse/Suhrenbrücke in Buchs</t>
  </si>
  <si>
    <t>11.12.LV  *3 AG</t>
  </si>
  <si>
    <t>Ergänzung und Umsetzung kantonales Radroutennetz AG
inkl. Signalisation</t>
  </si>
  <si>
    <t>Rohr - Rupperswil, Radstreifen</t>
  </si>
  <si>
    <t>Aarau, Rohr, Rupperswil</t>
  </si>
  <si>
    <t>Rothrist, Radweg</t>
  </si>
  <si>
    <t>Rothrist</t>
  </si>
  <si>
    <t>Oftringen, Radweg</t>
  </si>
  <si>
    <t>Oftringen</t>
  </si>
  <si>
    <t>2581.110</t>
  </si>
  <si>
    <t>13.12 S *3 AG</t>
  </si>
  <si>
    <t>Aufwertung Flussraum Wigger - Aare (AareLand)
inkl. LV 8.14 (Fuss- und Radwegnetz)</t>
  </si>
  <si>
    <t>Aarburg</t>
  </si>
  <si>
    <t>1.11.</t>
  </si>
  <si>
    <t>Verkehrsmanagement Baden / Fislisbach</t>
  </si>
  <si>
    <t>Baden, Ennetbaden, Fislisbach, Gebenstorf, Neuenhof, Obersiggenthal, Turgi, Untersiggenthal, Wettingen</t>
  </si>
  <si>
    <t>1.14.</t>
  </si>
  <si>
    <t>Baden Strassenraumgestaltung Mellingerstrasse K268</t>
  </si>
  <si>
    <t>Baden</t>
  </si>
  <si>
    <t>Verkehrsmanagement Grossraum Baden-Wettingen</t>
  </si>
  <si>
    <t>3.16.MIV</t>
  </si>
  <si>
    <t>Baden Umbau Schulhausplatz (Optimierung Langsamverkehr inkl. Anpassungen Schlossbergtunnel + Velotunnel)</t>
  </si>
  <si>
    <t>3.22.a.S</t>
  </si>
  <si>
    <t>Obersiggenthal Landstrasse: Trennwirkung mindern durch Strassenraumgestaltung</t>
  </si>
  <si>
    <t>Obersiggenthal</t>
  </si>
  <si>
    <t>4.11. ÖV/MIV</t>
  </si>
  <si>
    <t>Verkehrsmanagement Brugg Regio inkl. Zuflusssteuerung und Busspuren</t>
  </si>
  <si>
    <t>Brugg</t>
  </si>
  <si>
    <t>Stadt Brugg 10; K 112 Zurzacherstrasse, Verlängerung Vorsortierung</t>
  </si>
  <si>
    <t>Zuflussdosierung Vogelsangbrücke</t>
  </si>
  <si>
    <t>Verkehrsmanagement Brugg Regio (übergeordnete VM-Massnahme)</t>
  </si>
  <si>
    <t>4.14.MIV</t>
  </si>
  <si>
    <t>Brugg Umbau Knoten Neumarkt</t>
  </si>
  <si>
    <t>5.11.ÖV</t>
  </si>
  <si>
    <t>Bushof Bahnhof Brugg/Windisch (Umbau Station Brugg und Busterminal Windisch &amp; Verlängerung PU-Mitte)</t>
  </si>
  <si>
    <t>Brugg, Windisch</t>
  </si>
  <si>
    <t>5.12.LV</t>
  </si>
  <si>
    <t>Brugg-Windisch Velounterführung SBB Bahnhof (Verbesserung Attraktivität Langsamverkehr Zentrum/Bahnhof/Campus)</t>
  </si>
  <si>
    <t>15.11.ÖV/MIV</t>
  </si>
  <si>
    <t>Sicherung der Strassenkapazitäten K118</t>
  </si>
  <si>
    <t>6.11.ÖV</t>
  </si>
  <si>
    <t>Ausbau Bahnhof Lenzburg (Verbesserung Zugang zur Bahn, Bushof, B+R-Anlage, Strassenraumgestaltung)</t>
  </si>
  <si>
    <t>Lenzburg</t>
  </si>
  <si>
    <t>6.22.S</t>
  </si>
  <si>
    <t>Neugestaltung Ortsdurchfahrt Niederlenz (K248)</t>
  </si>
  <si>
    <t>Niederlenz</t>
  </si>
  <si>
    <t>6.23.S</t>
  </si>
  <si>
    <t>Wildegg Neugestaltung Ortsdurchfahrt
(K112: Abschnitt Bärenkreisel bis Grenze Holderbank)</t>
  </si>
  <si>
    <t>Wildegg</t>
  </si>
  <si>
    <t>7.15.S</t>
  </si>
  <si>
    <t>Sanierung/Aufwertung Ortsdurchfahrten Wohlen (K127 / K266)</t>
  </si>
  <si>
    <t>Wohlen</t>
  </si>
  <si>
    <t>Busbevorzugung an neuralgischen Stellen einrichten (K411)</t>
  </si>
  <si>
    <t>Baden, Fislisbach</t>
  </si>
  <si>
    <t>8.18.S</t>
  </si>
  <si>
    <t>Rudolfstetten Neugestaltung Ortsdurchfahrt</t>
  </si>
  <si>
    <t>Rudolfstetten</t>
  </si>
  <si>
    <t>LV_A-Liste -Massnahmen Fussverkehrsnetze
(4021.047 - 4021.064)</t>
  </si>
  <si>
    <t>5.13.LV   *1</t>
  </si>
  <si>
    <t>Fusswegkonzept Zentren und regionale ÖV- Hauptknotenpunkte
(Walk &amp; Ride) erarbeiten und umsetzen</t>
  </si>
  <si>
    <t>6.12.LV   *1</t>
  </si>
  <si>
    <t>4021.010</t>
  </si>
  <si>
    <t>2.12.LV  *3</t>
  </si>
  <si>
    <t>Passarelle über die SBB Bahnlinie in Turgi
(Verbindung Ortsteil Gehling mit Dorfzentrum)</t>
  </si>
  <si>
    <t>Turgi</t>
  </si>
  <si>
    <t>3.14.LV   *3</t>
  </si>
  <si>
    <t>Fuss- und Radwegsteg SBB Limmatbrücke Baden-Wettingen</t>
  </si>
  <si>
    <t>Baden, Wettingen</t>
  </si>
  <si>
    <t>15.12.LV  *3</t>
  </si>
  <si>
    <t>Subregionales Langsamverkehrskonzept Eigenamt umsetzen</t>
  </si>
  <si>
    <t>Birr</t>
  </si>
  <si>
    <t>6.13.LV   *3</t>
  </si>
  <si>
    <t>Radwanderweg Aabach Wildegg-Niederlenz-Lenzburg
inkl. Bahnunterführung Wildegg</t>
  </si>
  <si>
    <t>Radwanderweg: Etappe Lenzburg</t>
  </si>
  <si>
    <t>Radwanderweg: Etappe Niederlenz</t>
  </si>
  <si>
    <t>Radwanderweg: Etappe Wildegg</t>
  </si>
  <si>
    <t>7.11.LV   *3</t>
  </si>
  <si>
    <t>Unterführung SBB für den LV Wilerzelgstrasse-Allmendstrasse</t>
  </si>
  <si>
    <t>8.16.ÖV  *3</t>
  </si>
  <si>
    <t>Neue Rad- und Fusswegverbindung
(im Zusammenhang mit dem Sanieren der Reussbrücke)</t>
  </si>
  <si>
    <t>Bremgarten</t>
  </si>
  <si>
    <t>12.11.LV  *3</t>
  </si>
  <si>
    <t>Umsetzung kantonales Radroutenkonzept</t>
  </si>
  <si>
    <t>Wildegg, Radweg</t>
  </si>
  <si>
    <t>Niederrohrdorf - Mellingen, Radweg</t>
  </si>
  <si>
    <t>Niederrohrdorf, Mellingen</t>
  </si>
  <si>
    <t>Fislisbach - Niederrohrdorf, Radweg</t>
  </si>
  <si>
    <t>Fislisbach, Niederrohrdorf</t>
  </si>
  <si>
    <t>Bremgarten - Wohlen, Radweg</t>
  </si>
  <si>
    <t>Bremgarten, Wohlen</t>
  </si>
  <si>
    <t>Schinznach Bad - Holderbank, Radstreifen</t>
  </si>
  <si>
    <t>Schinznach Bad, Holderbank</t>
  </si>
  <si>
    <t>Ehrendingen - Ennetbaden, Radstreifen</t>
  </si>
  <si>
    <t>Ehrendingen, Ennetbaden</t>
  </si>
  <si>
    <t>Brugg - Schinznach Bad, Radstreifen</t>
  </si>
  <si>
    <t>Würenlos - Oetwil a.d.L., Radweg</t>
  </si>
  <si>
    <t>Würenlos</t>
  </si>
  <si>
    <t>Obersiggenthal - Hertenstein, Radstreifen</t>
  </si>
  <si>
    <t>Bellikon - Widen, Radweg</t>
  </si>
  <si>
    <t>Bellikon, Widen</t>
  </si>
  <si>
    <t>Lenzburg - Dintikon, Radweg
(Realisierung entfällt, da gute Ersatzlösung vorhanden ist)</t>
  </si>
  <si>
    <t>Lenzburg, Dintikon</t>
  </si>
  <si>
    <t>13.11.S  *3</t>
  </si>
  <si>
    <t>Grenzpark Dietikon-Spreitenbach als urbane Freiraumstruktur</t>
  </si>
  <si>
    <t>Dietikon, Spreitenbach</t>
  </si>
  <si>
    <t>ARE</t>
  </si>
  <si>
    <t>13.12.S  *3</t>
  </si>
  <si>
    <t>Agglomerationspark Limmattal</t>
  </si>
  <si>
    <t>Pendent</t>
  </si>
  <si>
    <t>13.13.S  *3</t>
  </si>
  <si>
    <t>Naturerlebnispark Dreistrom</t>
  </si>
  <si>
    <t>Schinznach, Mellingen</t>
  </si>
  <si>
    <t xml:space="preserve"> LV_A-Liste -Massnahmen Veloparkierung
(4021.019 - 4021.045)</t>
  </si>
  <si>
    <t>3.15.LV   *4</t>
  </si>
  <si>
    <t>Neue Velostation am Bahnhof Baden 
(Südhaus, Ecke Stadtturmstrasse/Güterstrasse)</t>
  </si>
  <si>
    <t>5.14.LV   *4</t>
  </si>
  <si>
    <t>Neue Velostation und Abstellfelder im Entwicklungsgebiet
(Zusatzbedarf von 700 Abstellfeldern)</t>
  </si>
  <si>
    <t>Windisch</t>
  </si>
  <si>
    <t>Basel 1. Gen.</t>
  </si>
  <si>
    <t>M67</t>
  </si>
  <si>
    <t>Umgestaltung/Sanierung Ortsdurchfahrt (Augst und) Kaiseraugst</t>
  </si>
  <si>
    <t>Augst, Kaiseraugst</t>
  </si>
  <si>
    <t>Konzept LV_A-Liste Fertigstellung der kantonalen Radrouten</t>
  </si>
  <si>
    <t>LV12-12</t>
  </si>
  <si>
    <t>Kaiseraugst, Landstrasse</t>
  </si>
  <si>
    <t>Kaiseraugst</t>
  </si>
  <si>
    <t>LV12-13</t>
  </si>
  <si>
    <t>Rheinfelden, Kaiserstrasse</t>
  </si>
  <si>
    <t>Rheinfelden</t>
  </si>
  <si>
    <t>10.11.ÖV</t>
  </si>
  <si>
    <t>Park+Ride (P+R) - Angebot für Gesamtagglomeration erstellen und umsetzen, in Koordination mit Park+Rail Konzept SBB</t>
  </si>
  <si>
    <t>1.11.MIV</t>
  </si>
  <si>
    <t>Aarau K107/K243 Knoten Weinberg</t>
  </si>
  <si>
    <t>3.18.MIV</t>
  </si>
  <si>
    <t>Gränichen K242 IO Sanierung Anschluss Nordstrasse</t>
  </si>
  <si>
    <t>Gränichen</t>
  </si>
  <si>
    <t>1.12.S</t>
  </si>
  <si>
    <t>Küttigen K107, Rückbau zu Dorfstrasse</t>
  </si>
  <si>
    <t>Küttigen</t>
  </si>
  <si>
    <t>2.25.S</t>
  </si>
  <si>
    <t>Unterbindung Schleichverkehr Gönhardquartier</t>
  </si>
  <si>
    <t>2.11.ÖV</t>
  </si>
  <si>
    <t>Bahnhof Würenlos - Optimierung Zugang zur Bahn</t>
  </si>
  <si>
    <t>11.11.ÖV</t>
  </si>
  <si>
    <t>Park+Ride (P+R) - Angebot für Gesamtagglomeration erstellen und umsetzen, in Koordination mit P+R-Konzept SBB</t>
  </si>
  <si>
    <t>1.15.MIV</t>
  </si>
  <si>
    <t>Verlegung der Einmündung der K419 in die K418 auf den Kreisel (Badenerstrasse Ost)</t>
  </si>
  <si>
    <t>Birmenstorf</t>
  </si>
  <si>
    <t>1.16.MIV</t>
  </si>
  <si>
    <t>Knoten Esp</t>
  </si>
  <si>
    <t>15.13.MIV</t>
  </si>
  <si>
    <t>Knotenausbau Bahnhofstrasse (Industriekreisel) Lupfig</t>
  </si>
  <si>
    <t>Lupfig</t>
  </si>
  <si>
    <t>6.17.MIV</t>
  </si>
  <si>
    <t>Verbindung Seoner- mit Ammerswilerstrasse (Verbindungsstrasse Süd)</t>
  </si>
  <si>
    <t>4021.070</t>
  </si>
  <si>
    <t>6.15.MIV</t>
  </si>
  <si>
    <t xml:space="preserve">Verlängerung Ringstrasse Nord </t>
  </si>
  <si>
    <t>6.16.MIV</t>
  </si>
  <si>
    <t>Lenzburg K123/247 Ausbau Knoten Neuhof mit Zuflusssteuerung Regionalkern + Ausbau Zubringer A1</t>
  </si>
  <si>
    <t>3.25.S</t>
  </si>
  <si>
    <t>Neugestaltung Ortsdurchfahrt Turgi</t>
  </si>
  <si>
    <t>3.22.b S</t>
  </si>
  <si>
    <t>Untersiggenthal Landstrasse: Trennwirkung mindern durch Strassenraumgestaltung</t>
  </si>
  <si>
    <t>Untersiggenthal</t>
  </si>
  <si>
    <t>Limmattal 1. Gen.</t>
  </si>
  <si>
    <t>8.17.S</t>
  </si>
  <si>
    <t>Neugestaltung Ortsdurchfahrten: Bergdietikon, Arni</t>
  </si>
  <si>
    <t>Bergdietikon, Arni</t>
  </si>
  <si>
    <t>M83</t>
  </si>
  <si>
    <t>Knotenpunkte in Kaiseraugst</t>
  </si>
  <si>
    <t>M84</t>
  </si>
  <si>
    <t>Knotenpunkte in Rheinfelden (CH)</t>
  </si>
  <si>
    <t>M99</t>
  </si>
  <si>
    <t>Umgestaltung Giebenacherstrasse in Kaiseraugst</t>
  </si>
  <si>
    <t>9.16S</t>
  </si>
  <si>
    <t>Siedlungsmassnahme:
Spreitenbach . Umstrukturierung / Erneuerung Wohnen und Arbieten
(S1 Zentrumsplanung; S2 Kreuzäcker; S3 Lanäcker; Aufwertung Shoppi)</t>
  </si>
  <si>
    <t>Spreitenbach</t>
  </si>
  <si>
    <r>
      <t xml:space="preserve">Massnahmen-nummer
</t>
    </r>
    <r>
      <rPr>
        <sz val="6"/>
        <color theme="1"/>
        <rFont val="Arial"/>
        <family val="2"/>
      </rPr>
      <t>*1 Fusswegsnetze
*2 Veloroutennetze
*3 LV-Netze
*4 Veloparkierung</t>
    </r>
  </si>
  <si>
    <t>Hausen; Dosierstelle Baschnagel Umfahrung</t>
  </si>
  <si>
    <t>Busschleuse K 117, Zürcherstrasse,
Haltestelle Zentrum / Busschleuse K 118,
Hauserstrasse, Haltestellen Gemeindehaus
und kath. Kirche, Kreiselzufahrt</t>
  </si>
  <si>
    <t>Dosierstelle Baschnagel Hauptstrasse</t>
  </si>
  <si>
    <t>Zofingen</t>
  </si>
  <si>
    <t>Oftringen Zentrum: Intermodale ÖV-Drehscheibe (Bushof/-terminal)</t>
  </si>
  <si>
    <t>2581.2.009</t>
  </si>
  <si>
    <t>OD1A</t>
  </si>
  <si>
    <t>Gränichen: Betriebs- und Gestaltungskonzept Suhrer/-Unterdorfstrasse K242</t>
  </si>
  <si>
    <t>2581.2.011</t>
  </si>
  <si>
    <t>OD3A</t>
  </si>
  <si>
    <t>Aarburg: Betriebs- und Gestaltungkonzept Bahnhofstrasse (K310)</t>
  </si>
  <si>
    <t>2581.2.012</t>
  </si>
  <si>
    <t>OD4A</t>
  </si>
  <si>
    <t>Aarau/Buchs/Suhr: Betriebs- und Gestaltungkonzept Buchser- und Tramstrasse</t>
  </si>
  <si>
    <t>Aarau, Buchs, Suhr</t>
  </si>
  <si>
    <t>2581.2.014</t>
  </si>
  <si>
    <t>OD6A</t>
  </si>
  <si>
    <t>Aarau: Betriebs- und Gestaltungskonzept Tellistrasse</t>
  </si>
  <si>
    <t>2581.2.022</t>
  </si>
  <si>
    <t>MIV1A</t>
  </si>
  <si>
    <t>Aarburg, Oftringen, Zofingen: Wiggertalstrasse Abschnitt Mitte "ERZO bis Bernstrasse"</t>
  </si>
  <si>
    <t>Aarburg, Oftringen, Zofingen</t>
  </si>
  <si>
    <t>2581.2.064</t>
  </si>
  <si>
    <t>ÖV7A</t>
  </si>
  <si>
    <t>Oberentfelden Zentrum: WSB S14: Eigentrassierung mit Aufwertung Ortsdurchfahrt - Teil Eigentrassierung</t>
  </si>
  <si>
    <t>Oberentfelden</t>
  </si>
  <si>
    <t>2581.2.067</t>
  </si>
  <si>
    <t>OD7A</t>
  </si>
  <si>
    <t>Aufwertung Ortskern Buchs und ESP-Erschliessung Torfeld Süd Aarau mit Verbindungsspange Buchs Nord (VSBN) - Teil VSBN</t>
  </si>
  <si>
    <t>2581.2.068</t>
  </si>
  <si>
    <t>Aufwertung Ortskern Buchs und ESP-Erschliessung Torfeld Süd Aarau mit Verbindungsspange Buchs Nord (VSBN) - Teil BGK Ortsdurchfahrt Buchs</t>
  </si>
  <si>
    <t>2581.2.073</t>
  </si>
  <si>
    <t>LV A-Liste (Anhang 1)</t>
  </si>
  <si>
    <t>2581.2.027</t>
  </si>
  <si>
    <t>LV4A</t>
  </si>
  <si>
    <t>Aufwertung Aareraum für Fussgänger- und Veloverkehr sowie für Naherholung</t>
  </si>
  <si>
    <t>2581.2.036</t>
  </si>
  <si>
    <t>LV13A</t>
  </si>
  <si>
    <t>Fahrbahnquerungen für Zufussgehende</t>
  </si>
  <si>
    <t>Nicht relevant</t>
  </si>
  <si>
    <t>4021.2.001</t>
  </si>
  <si>
    <t>A.1.01.MIV</t>
  </si>
  <si>
    <t>Gebenstorf, Betriebs- und Gestaltungskonzept K117/K272</t>
  </si>
  <si>
    <t>Gebenstorf</t>
  </si>
  <si>
    <t>4021.2.002</t>
  </si>
  <si>
    <t>A.1.02.MIV</t>
  </si>
  <si>
    <t>Wettingen, Betriebs- und Gestaltungskonzept Landstrasse (1. Etappe)
Wettingen IO, K275 BGK/VP 2. Etappe</t>
  </si>
  <si>
    <t>Wettingen</t>
  </si>
  <si>
    <t>4021.2.003</t>
  </si>
  <si>
    <t>A.1.03.MIV</t>
  </si>
  <si>
    <t>Verkehrsmanagement Limmattal, Teil Neuenhof</t>
  </si>
  <si>
    <t>Neuenhof</t>
  </si>
  <si>
    <t>4021.2.004</t>
  </si>
  <si>
    <t>Baden, Bussachse Ost</t>
  </si>
  <si>
    <t>4021.2.010</t>
  </si>
  <si>
    <t>A.1.10.LV</t>
  </si>
  <si>
    <t>Ennetbaden/Baden, Mättelisteg</t>
  </si>
  <si>
    <t>Baden, Ennetbaden, Obersiggenthal</t>
  </si>
  <si>
    <t>Ennetbaden</t>
  </si>
  <si>
    <t>4021.2.012</t>
  </si>
  <si>
    <t>A.2.01.MIV</t>
  </si>
  <si>
    <t>Brugg, Betriebs- und Gestaltungkonzept K112 Zurzacherstrasse</t>
  </si>
  <si>
    <t>4021.2.013</t>
  </si>
  <si>
    <t>A.2.02.ÖV</t>
  </si>
  <si>
    <t>Brugg, Aufwertung Bahnhofsplatz-Neumarkt und Busterminal Nord</t>
  </si>
  <si>
    <t>4021.2.016</t>
  </si>
  <si>
    <t>A.3.01.MIV</t>
  </si>
  <si>
    <t>Verkehrsmanagement Region Lenzburg - Bünztal</t>
  </si>
  <si>
    <t>4021.2.017</t>
  </si>
  <si>
    <t>A.3.02.MIV</t>
  </si>
  <si>
    <t>Neugestaltung Ortsdurchfahrt Lenzburg Hendschiker-/Niederlenzerstrasse (K123)</t>
  </si>
  <si>
    <t>4021.2.018</t>
  </si>
  <si>
    <t>A.3.03.MIV</t>
  </si>
  <si>
    <t>Neugestaltung Ortsdurchfahrt Hunzenschwil (K247)</t>
  </si>
  <si>
    <t>Hunzenschwil</t>
  </si>
  <si>
    <t>4021.2.019</t>
  </si>
  <si>
    <t>A.3.04.MIV</t>
  </si>
  <si>
    <t>Neugestaltung Ortsdurchfahrt Schafisheim (K246) inkl. Knoten Schoren</t>
  </si>
  <si>
    <t>Schafisheim</t>
  </si>
  <si>
    <t>Neugestaltung Ortsdurchfahrt Schafisheim (K246) inkl. Knoten Schoren, Teil 1</t>
  </si>
  <si>
    <t>Neugestaltung Ortsdurchfahrt Schafisheim (K246) inkl. Knoten Schoren, Teil 2, Neugestaltung Ortsdurchfahrt</t>
  </si>
  <si>
    <t>4021.2.021</t>
  </si>
  <si>
    <t>A.4.01.ÖV</t>
  </si>
  <si>
    <t>Wohlen/Villmergen, Infrastruktur zur Optimierung Busangebot</t>
  </si>
  <si>
    <t>Wohlen, Villmergen</t>
  </si>
  <si>
    <t>4021.2.022</t>
  </si>
  <si>
    <t>A.4.02.ÖV</t>
  </si>
  <si>
    <t>Wohlen, Aufwertung Umsteigeknoten Bus-Bahn</t>
  </si>
  <si>
    <t>4021.2.026</t>
  </si>
  <si>
    <t>A.5.03.MIV</t>
  </si>
  <si>
    <t>Verkehrsmanagement Region Mutschellen (abgestimmt mit VM Limmattal)</t>
  </si>
  <si>
    <t>4021.2.028</t>
  </si>
  <si>
    <t>A.0.02.MIV</t>
  </si>
  <si>
    <t>Handlungsprogramm Sanierung Unfallschwerpunkte auf Kantonsstrassen</t>
  </si>
  <si>
    <t>4021.2.066</t>
  </si>
  <si>
    <t>A.5.01.MIV</t>
  </si>
  <si>
    <t>Berikon/Widen/Rudolfstetten: Zentrumsentwicklung Knoten Mutschellen - BGK Bellikonerstrasse Widen</t>
  </si>
  <si>
    <t>Berikon, Widen, Rudolfstetten</t>
  </si>
  <si>
    <t>4021.2.067</t>
  </si>
  <si>
    <t>Berikon/Widen/Rudolfstetten: Zentrumsentwicklung Knoten Mutschellen - Knotensanierung Mutschellen</t>
  </si>
  <si>
    <t>4021.2.068</t>
  </si>
  <si>
    <t>Berikon/Widen/Rudolfstetten: Zentrumsentwicklung Knoten Mutschellen - Umorganisation Bushof</t>
  </si>
  <si>
    <t>4021.2.069</t>
  </si>
  <si>
    <t>A.5.02.MIV</t>
  </si>
  <si>
    <t>Bremgarten, BGK Zürcherstrasse (K262) - BGK</t>
  </si>
  <si>
    <t>4021.2.070</t>
  </si>
  <si>
    <t>Bremgarten, BGK Zürcherstrasse (K262) - Bushof</t>
  </si>
  <si>
    <t>4021.2.071</t>
  </si>
  <si>
    <t>A.1.06.ÖV</t>
  </si>
  <si>
    <t>Baden-Dättwil, Mellingerstrasse K268 Busspuren und Radrouten Mellingerstrasse</t>
  </si>
  <si>
    <t>4021.2.073</t>
  </si>
  <si>
    <t>4021.2.007</t>
  </si>
  <si>
    <t>A.1.07.LV</t>
  </si>
  <si>
    <t>Baden, LV-Schwachstellenbehebung</t>
  </si>
  <si>
    <t>4021.2.011</t>
  </si>
  <si>
    <t>A.1.11.LV</t>
  </si>
  <si>
    <t>Baden-Wettingen, Verbreiterung Zugangswege SBB-Limmatbrücke</t>
  </si>
  <si>
    <t>4021.2.014</t>
  </si>
  <si>
    <t>A.2.03.LV</t>
  </si>
  <si>
    <t>Brugg, LV-Schwachstellenbehebung und Ausbau Veloparking</t>
  </si>
  <si>
    <t>4021.2.015</t>
  </si>
  <si>
    <t>A.2.04.LV</t>
  </si>
  <si>
    <t>Brugg, Süssbachunterführung</t>
  </si>
  <si>
    <t>4021.2.020</t>
  </si>
  <si>
    <t>A.3.05.LV</t>
  </si>
  <si>
    <t>Lenzburg, Radweg Schafisheim-Staufen</t>
  </si>
  <si>
    <t>4021.2.023</t>
  </si>
  <si>
    <t>A.4.03.LV</t>
  </si>
  <si>
    <t>Wohlen/Villmergen, LV-Verbindung auf altem BDWM-Trassee</t>
  </si>
  <si>
    <t>4021.2.027</t>
  </si>
  <si>
    <t>A.0.01.LV</t>
  </si>
  <si>
    <t>Handlungsprogramm Sanierung Fussgängerquerungen auf Kantonsstrassen</t>
  </si>
  <si>
    <t>Basel 2. Gen.</t>
  </si>
  <si>
    <t>2701.2.060</t>
  </si>
  <si>
    <t>M12</t>
  </si>
  <si>
    <t>Verkehrsmanagement Rheinfelden-Kaiseraugst</t>
  </si>
  <si>
    <t>Rheinfelden, Kaiseraugst</t>
  </si>
  <si>
    <t>2701.2.072</t>
  </si>
  <si>
    <t>LV1-1</t>
  </si>
  <si>
    <t>Neuer Rhein-Steg zwischen den beiden Rheinfelden</t>
  </si>
  <si>
    <t>2701.2.073</t>
  </si>
  <si>
    <t>LV1-2</t>
  </si>
  <si>
    <t>Limmattal 2. Gen.</t>
  </si>
  <si>
    <t>0261-2.2.053</t>
  </si>
  <si>
    <t>MIV_2</t>
  </si>
  <si>
    <t>Limmattal - Aufwertung Ortsdurchfahrten Priorität A - Würenlos, Landstrasse</t>
  </si>
  <si>
    <t>0261-2.2.054</t>
  </si>
  <si>
    <t>Limmattal - Aufwertung Ortsdurchfahrten Priorität A - Würenlos, Schulstrasse</t>
  </si>
  <si>
    <t>2581.2.013</t>
  </si>
  <si>
    <t>OD5A</t>
  </si>
  <si>
    <t>Aarau: Betriebs- und Gestaltungskonzept Rohrerstrasse</t>
  </si>
  <si>
    <t>2581.2.065</t>
  </si>
  <si>
    <t>Oberentfelden Zentrum: WSB S14: Eigentrassierung mit Aufwertung
Ortsdurchfahrt - Teil: Aufwertung Ortsdurchfahrt</t>
  </si>
  <si>
    <t>1012.2.032</t>
  </si>
  <si>
    <t>B.1.04.ÖV</t>
  </si>
  <si>
    <t>Siggenthal / Würenlingen, Umbau Station Siggenthal-Würenlingen</t>
  </si>
  <si>
    <t>Siggenthal, Würenlingen</t>
  </si>
  <si>
    <t>4021.2.008</t>
  </si>
  <si>
    <t>A.1.08.LV</t>
  </si>
  <si>
    <t>Baden, LV-Verbindung Bahnhof-Bäder, Neugestaltung Bäderstr, inkl. Knoten Oelrain</t>
  </si>
  <si>
    <t>4021.2.009</t>
  </si>
  <si>
    <t>A.1.09.LV</t>
  </si>
  <si>
    <t>Regionaler Veloverleih - Velostation Baden Regio</t>
  </si>
  <si>
    <t>4021.2.061</t>
  </si>
  <si>
    <t>Ae.5.01.MIV</t>
  </si>
  <si>
    <t>Neuorganisation Anschluss Obereebenestr./Umfahrung Bremgarten</t>
  </si>
  <si>
    <t>4021.3.003</t>
  </si>
  <si>
    <t>BGK_02</t>
  </si>
  <si>
    <t>4021.3.087</t>
  </si>
  <si>
    <t>Baden: BGK Schadenmühle - Teil Knotenumbau inkl. SBB-Brücke und Radsteg</t>
  </si>
  <si>
    <t>4021.3.088</t>
  </si>
  <si>
    <t>Baden: BGK Schadenmühle - Teil BGK</t>
  </si>
  <si>
    <t>4021.3.004</t>
  </si>
  <si>
    <t>BGK_03</t>
  </si>
  <si>
    <t>Birrhard: BGK Birrfeldstrasse K 269</t>
  </si>
  <si>
    <t>Birrhard</t>
  </si>
  <si>
    <t>4021.3.005</t>
  </si>
  <si>
    <t>BGK_04</t>
  </si>
  <si>
    <t>Brugg: BGK Vorstadt K 116</t>
  </si>
  <si>
    <t>4021.3.006</t>
  </si>
  <si>
    <t>BGK_05</t>
  </si>
  <si>
    <t>Fislisbach: BGK Ortsdurchfahrt K268 2. Etappe inkl. Knoten ESP mit Zufahrten K268 und K411</t>
  </si>
  <si>
    <t>Fislisbach</t>
  </si>
  <si>
    <t>4021.3.007</t>
  </si>
  <si>
    <t>BGK_06</t>
  </si>
  <si>
    <t>Gebenstorf: BGK Vogelsang- und Limmatstrasse K 438 und K 440</t>
  </si>
  <si>
    <t>4021.3.008</t>
  </si>
  <si>
    <t>BGK_07</t>
  </si>
  <si>
    <t>Lenzburg: BGK Achse Bahnhof - Altstadt</t>
  </si>
  <si>
    <t>4021.3.009</t>
  </si>
  <si>
    <t>BGK_08</t>
  </si>
  <si>
    <t>Lenzburg/Niederlenz: BGK Staufbergstrasse, Sägestrasse und Hammermattenstrasse</t>
  </si>
  <si>
    <t>4021.3.010</t>
  </si>
  <si>
    <t>BGK_09</t>
  </si>
  <si>
    <t>Mellingen: BGK Altstadt 3. Etappe Hauptgasse</t>
  </si>
  <si>
    <t>Mellingen</t>
  </si>
  <si>
    <t>4021.3.011</t>
  </si>
  <si>
    <t>BGK_10</t>
  </si>
  <si>
    <t>Möriken-Wildegg: BGK Niederlenzerstrasse K 393</t>
  </si>
  <si>
    <t>Möriken-Wildegg</t>
  </si>
  <si>
    <t>4021.3.012</t>
  </si>
  <si>
    <t>BGK_11</t>
  </si>
  <si>
    <t>Niederrohrdorf: BGK Bremgartenstrasse K 271</t>
  </si>
  <si>
    <t>Niederrohrdorf</t>
  </si>
  <si>
    <t>4021.3.013</t>
  </si>
  <si>
    <t xml:space="preserve">BGK_12 </t>
  </si>
  <si>
    <t>Oberrohrdorf: BGK Badenerstrasse K 411</t>
  </si>
  <si>
    <t>Oberrohrdorf</t>
  </si>
  <si>
    <t>4021.3.014</t>
  </si>
  <si>
    <t>BGK_13</t>
  </si>
  <si>
    <t>Oberrohrdorf: BGK Ortszentrum K 411</t>
  </si>
  <si>
    <t>4021.3.015</t>
  </si>
  <si>
    <t>BGK_14</t>
  </si>
  <si>
    <t>Obersiggenthal: BGK Hertensteinstrasse K 428</t>
  </si>
  <si>
    <t>4021.3.016</t>
  </si>
  <si>
    <t>BGK_15</t>
  </si>
  <si>
    <t>Turgi: BGK Landstrasse Wil K 117</t>
  </si>
  <si>
    <t>4021.3.078</t>
  </si>
  <si>
    <t>BGK_16</t>
  </si>
  <si>
    <t>4021.3.018</t>
  </si>
  <si>
    <t>BGK_17</t>
  </si>
  <si>
    <t>Würenlingen: BGK Endingerstrasse K 434</t>
  </si>
  <si>
    <t>Würenlingen</t>
  </si>
  <si>
    <t>4021.3.019</t>
  </si>
  <si>
    <t>BGK_18</t>
  </si>
  <si>
    <t>Zufikon: BGK Zugerstrasse K262</t>
  </si>
  <si>
    <t>Zufikon</t>
  </si>
  <si>
    <t>4021.3.021</t>
  </si>
  <si>
    <t>FRV_02</t>
  </si>
  <si>
    <t>Birr: Parallelweg Fuss und Radverkehr K 395</t>
  </si>
  <si>
    <t>4021.3.022</t>
  </si>
  <si>
    <t>FRV_03</t>
  </si>
  <si>
    <t>Bremgarten: Radweg Hermetschwil-Staffel nach Bremgarten</t>
  </si>
  <si>
    <t>4021.3.024</t>
  </si>
  <si>
    <t>FRV_05</t>
  </si>
  <si>
    <t>Ehrendingen: Radwegverbindung Höhtal -Tiefenwaag</t>
  </si>
  <si>
    <t>Ehrendingen</t>
  </si>
  <si>
    <t>4021.3.025</t>
  </si>
  <si>
    <t>FRV_06</t>
  </si>
  <si>
    <t>Ennetbaden: Fussgängerverbindung Goldwandsteg / Winzerweg</t>
  </si>
  <si>
    <t>4021.3.026</t>
  </si>
  <si>
    <t>FRV_07</t>
  </si>
  <si>
    <t>Gebenstorf: Fussgängersteg Hölibach</t>
  </si>
  <si>
    <t>4021.3.027</t>
  </si>
  <si>
    <t>FRV_08</t>
  </si>
  <si>
    <t>Lenzburg: Lückenschluss / Umsetzung Veloroutenkonzept Lenzburg Nord / Aabach</t>
  </si>
  <si>
    <t>4021.3.028</t>
  </si>
  <si>
    <t>FRV_09</t>
  </si>
  <si>
    <t>Lenzburg: Velostation Bahnhof Lenzburg</t>
  </si>
  <si>
    <t>4021.3.029</t>
  </si>
  <si>
    <t>FRV_10</t>
  </si>
  <si>
    <t>Remetschwil / Widen: Parallelweg Rad- und Gehweg K 411</t>
  </si>
  <si>
    <t>4021.3.031</t>
  </si>
  <si>
    <t>FRV_12</t>
  </si>
  <si>
    <t>Windisch: Verbesserung Sicherheit Fuss- und Radverkehr</t>
  </si>
  <si>
    <t>4021.3.032</t>
  </si>
  <si>
    <t>FRV_13</t>
  </si>
  <si>
    <t>Wohlen: Velostation Bahnhof Wohlen 2. Etappe</t>
  </si>
  <si>
    <t>4021.3.033</t>
  </si>
  <si>
    <t>FRV_14</t>
  </si>
  <si>
    <t>Wohlen: FRV-Schwachstellenbehebung</t>
  </si>
  <si>
    <t>4021.3.035</t>
  </si>
  <si>
    <t>ÖV_01</t>
  </si>
  <si>
    <t>Baden Brisgi: Neuer FRV-Zugang Bushaltestelle Ruschebach</t>
  </si>
  <si>
    <t>4021.3.038</t>
  </si>
  <si>
    <t>ÖV_04</t>
  </si>
  <si>
    <t>Brugg: LSA-Dosierung und Busspur Steinrenni</t>
  </si>
  <si>
    <t>4021.3.040</t>
  </si>
  <si>
    <t>ÖV_06</t>
  </si>
  <si>
    <t>Lenzburg: Aufwertung Bahnhofplatz Süd 2. Etappe</t>
  </si>
  <si>
    <t>4021.3.042</t>
  </si>
  <si>
    <t>ÖV_08</t>
  </si>
  <si>
    <t>Möriken-Wildegg: ÖV-Drehscheibe Bahnhof Wildegg</t>
  </si>
  <si>
    <t>4021.3.043</t>
  </si>
  <si>
    <t>ÖV_09</t>
  </si>
  <si>
    <t>Wohlen: ÖV-Erschliessung neue Eisbahn / Badi Wohlen</t>
  </si>
  <si>
    <t>AareLand 3. Gen.</t>
  </si>
  <si>
    <t>2581.3.001</t>
  </si>
  <si>
    <t>FVV301A</t>
  </si>
  <si>
    <t>Buchs, Optimierung Fuss- und Velowegnetz</t>
  </si>
  <si>
    <t>2581.3.002</t>
  </si>
  <si>
    <t>FVV302A</t>
  </si>
  <si>
    <t>Zofingen, Fuss- und Veloweg Westseite Bahnhof</t>
  </si>
  <si>
    <t>FVV303A</t>
  </si>
  <si>
    <t>Zofingen, Veloverleihsystem</t>
  </si>
  <si>
    <t>2581.3.004</t>
  </si>
  <si>
    <t>FVV304A</t>
  </si>
  <si>
    <t>Zofingen Veloabstellplätze Bahnhof</t>
  </si>
  <si>
    <t>2581.3.005</t>
  </si>
  <si>
    <t>FVV305A</t>
  </si>
  <si>
    <t>Zofingen, Fussgängerbeziehung SBB-Durchgang Mitte</t>
  </si>
  <si>
    <t>2581.3.006</t>
  </si>
  <si>
    <t>FVV306A</t>
  </si>
  <si>
    <t>Oftringen, Fuss- und Veloverkehrsverbindung Zofingerstrasse</t>
  </si>
  <si>
    <t>2581.3.007</t>
  </si>
  <si>
    <t>FVV307A</t>
  </si>
  <si>
    <t xml:space="preserve">Aarburg, Begegnungszone Bärenplatz </t>
  </si>
  <si>
    <t>2581.3.008</t>
  </si>
  <si>
    <t>FVV308A</t>
  </si>
  <si>
    <t>Aarau, Aarebrücke, flankierende Massnahmen Fuss- und Veloverkehr</t>
  </si>
  <si>
    <t>2581.3.009</t>
  </si>
  <si>
    <t>FVV309A</t>
  </si>
  <si>
    <t>Aarau, Veloparking "Ring am Bahnhof"</t>
  </si>
  <si>
    <t>2581.3.011</t>
  </si>
  <si>
    <t>FVV311A</t>
  </si>
  <si>
    <t>Zofingen, FVV Verbindung Nationalsbahnweg - Bahnhof Gleis 40, inkl. Abstellplätze</t>
  </si>
  <si>
    <t>2581.3.016</t>
  </si>
  <si>
    <t>MIVOD301A</t>
  </si>
  <si>
    <t>Rothrist, Wiggertalstrasse 3. Etappe und Aufwertung Ortsdurchfahrt</t>
  </si>
  <si>
    <t>2581.3.018</t>
  </si>
  <si>
    <t>OD302A</t>
  </si>
  <si>
    <t>Aarburg, Aufwertung Oltnerstrasse K103</t>
  </si>
  <si>
    <t>2581.3.020</t>
  </si>
  <si>
    <t>ÖV301A</t>
  </si>
  <si>
    <t>Intermodale ÖV-Drehscheibe Bahnhof Rothrist</t>
  </si>
  <si>
    <t>2581.3.021</t>
  </si>
  <si>
    <t>ÖV302A</t>
  </si>
  <si>
    <t>Intermodale ÖV-Drehscheibe Schöftland</t>
  </si>
  <si>
    <t>Schöftland</t>
  </si>
  <si>
    <t>Limmattal 3. Gen.</t>
  </si>
  <si>
    <t>0261-2.3.002</t>
  </si>
  <si>
    <t>GV2a</t>
  </si>
  <si>
    <t>Spreitenbach - Ausbau Erschliessungsspange Müsli Priorität A</t>
  </si>
  <si>
    <t>0261-2.3.005</t>
  </si>
  <si>
    <t>GV3</t>
  </si>
  <si>
    <t>Spreitenbach - Interventionsgebiet Stadtzentrum, Ausbau Baumgartenstrasse</t>
  </si>
  <si>
    <t>0261-2.3.009</t>
  </si>
  <si>
    <t>LV10</t>
  </si>
  <si>
    <t>Würenlos/Neuenhof - Limmatsteg</t>
  </si>
  <si>
    <t>0261-2.3.010</t>
  </si>
  <si>
    <t>LV11</t>
  </si>
  <si>
    <t>Spreitenbach - Zentrumsachse mit Langsamverkehr - Sandäckerstrasse</t>
  </si>
  <si>
    <t>0261-2.3.021</t>
  </si>
  <si>
    <t>LV8</t>
  </si>
  <si>
    <t>Killwangen – Neue Erschliessung Bahnhof</t>
  </si>
  <si>
    <t>Killwangen</t>
  </si>
  <si>
    <t>0261-2.3.022</t>
  </si>
  <si>
    <t>LV9</t>
  </si>
  <si>
    <t>Würenlos/Neuenhof - Talquerender Erholungsweg Sulperg-Rüsler</t>
  </si>
  <si>
    <t>0261-2.3.042</t>
  </si>
  <si>
    <t>ÖV1</t>
  </si>
  <si>
    <t>Kantone Zürich und Aargau - Limmattalbahn 2. Etappe (Schlieren - Killwangen)</t>
  </si>
  <si>
    <t>Basel 3. Gen.</t>
  </si>
  <si>
    <t>2701.3.007</t>
  </si>
  <si>
    <t>LV15</t>
  </si>
  <si>
    <t>AG: Querung Kantonsstrasse und Anbindung Arbeitszone für Radverkehr in Kaiseraugst (K292)</t>
  </si>
  <si>
    <t>2701.3.009</t>
  </si>
  <si>
    <t>LV17</t>
  </si>
  <si>
    <t>Rheinfelden: Umgestaltung und Aufwertung Riburgerstrasse</t>
  </si>
  <si>
    <t>2701.3.010</t>
  </si>
  <si>
    <t>LV18</t>
  </si>
  <si>
    <t>Rheinfelden: Fuss‐ und Radwegverbindung entlang Bahndamm (Bhf SBB ‐ Haltestelle Augarten)</t>
  </si>
  <si>
    <t>2701.3.011</t>
  </si>
  <si>
    <t>LV19</t>
  </si>
  <si>
    <t>Rheinfelden: Behindertengerechte Erschliessung Bahnhof SBB - Kapuzinerberg</t>
  </si>
  <si>
    <t>2701.3.013</t>
  </si>
  <si>
    <t>LV20</t>
  </si>
  <si>
    <t>Rheinfelden (CH): Fuss‐ und Radverkehrsverbindung S‐Bahnhaltestelle Augarten‐Weiherfeld</t>
  </si>
  <si>
    <t>2701.3.014</t>
  </si>
  <si>
    <t>LV21</t>
  </si>
  <si>
    <t xml:space="preserve">Rheinfelden: Erweiterung/Neubau Velostation Bahnhof </t>
  </si>
  <si>
    <t>2701.3.015</t>
  </si>
  <si>
    <t>LV22</t>
  </si>
  <si>
    <t>Rheinfelden: Ausbau Veloabstellplätze an der S‐Bahnhaltestelle‐Augarten</t>
  </si>
  <si>
    <t>2701.3.016</t>
  </si>
  <si>
    <t>LV23</t>
  </si>
  <si>
    <t>Rheinfelden (CH): Rheinuferweg‐Passage</t>
  </si>
  <si>
    <t>2701.3.017</t>
  </si>
  <si>
    <t>LV24</t>
  </si>
  <si>
    <t>Rheinfelden (CH): Weg Chleigrüttengraben ‐ Aussichtspunkt Kraftwerk</t>
  </si>
  <si>
    <t>2701.3.021</t>
  </si>
  <si>
    <t>LV28</t>
  </si>
  <si>
    <t>Stein: Aufwertung und Umgestaltung Rheinuferweg</t>
  </si>
  <si>
    <t>Stein</t>
  </si>
  <si>
    <t>2701.3.022</t>
  </si>
  <si>
    <t>LV29</t>
  </si>
  <si>
    <t xml:space="preserve">Wallbach: Rheinpromenade Aufwertung Rheinufer und Fussgängerweg </t>
  </si>
  <si>
    <t>2701.3.024</t>
  </si>
  <si>
    <t>LV30</t>
  </si>
  <si>
    <t>Mumpf: Rheinuferweg Engstellen</t>
  </si>
  <si>
    <t>Mumpf</t>
  </si>
  <si>
    <t>Möhlin</t>
  </si>
  <si>
    <t>2701.3.110</t>
  </si>
  <si>
    <t>Ö10</t>
  </si>
  <si>
    <t>Rheinfelden: Umgestaltung und Aufwertung Bahnhofplatz mit Busbahnhof</t>
  </si>
  <si>
    <t>27.01.3.111</t>
  </si>
  <si>
    <t>Ö11</t>
  </si>
  <si>
    <t>Rheinfelden: Einflechtung ÖV, MIV und LV im Bereich Bahnhof SBB</t>
  </si>
  <si>
    <t>2701.3.114</t>
  </si>
  <si>
    <t>Ö14</t>
  </si>
  <si>
    <t>Rheinfelden: Eigentrassierung ÖV (Bus) Kaiseraugst‐Rheinfelden (Augarten‐Hirsrüti)</t>
  </si>
  <si>
    <t>Turgi, Brugg</t>
  </si>
  <si>
    <t>Lenzburg, Niederlenz</t>
  </si>
  <si>
    <t>Bellikon, Remetschwil</t>
  </si>
  <si>
    <t>Wohlen, Villmergen, Waltenschwil</t>
  </si>
  <si>
    <t>Bremgarten, Zufikon</t>
  </si>
  <si>
    <t>Brugg, Rüfenach, Villigen</t>
  </si>
  <si>
    <t>Würenlos, Neuenhof</t>
  </si>
  <si>
    <t>ZT</t>
  </si>
  <si>
    <t>Typ</t>
  </si>
  <si>
    <t>M</t>
  </si>
  <si>
    <t xml:space="preserve">Eigenleistungen </t>
  </si>
  <si>
    <t>Aargau Ost 1. Gen.</t>
  </si>
  <si>
    <t>LV_A-Liste-Massnahmen LV-Netze AG Aargau Ost</t>
  </si>
  <si>
    <t>Aargau Ost 2. Gen.</t>
  </si>
  <si>
    <t>Aargau Ost 3. Gen.</t>
  </si>
  <si>
    <t>2581.3.003</t>
  </si>
  <si>
    <t>Radweg Lenzburg - Staufen, Abschnitt Staufen</t>
  </si>
  <si>
    <t>Radweg Lenzburg - Staufen, Abschnitt Seon</t>
  </si>
  <si>
    <t>Radweg Lenzburg - Staufen, Abschnitt Lenzburg/Seon</t>
  </si>
  <si>
    <t>Staufen</t>
  </si>
  <si>
    <t>Seon</t>
  </si>
  <si>
    <t>Lenzburg, Seon</t>
  </si>
  <si>
    <t>Aarburg; Massnahme Aa10, Bahnhof Aarburg-Oftringen, Zufahrt Nord</t>
  </si>
  <si>
    <t>Zofingen; Massnahme Zo19, Henzmannstrasse / untere Hauptstrasse</t>
  </si>
  <si>
    <t xml:space="preserve">Wohlen/Villmergen: BGK Nutzenbachstrasse K 265 </t>
  </si>
  <si>
    <t>P</t>
  </si>
  <si>
    <t>P LV</t>
  </si>
  <si>
    <t>A.1.04.ÖV</t>
  </si>
  <si>
    <t>P AS</t>
  </si>
  <si>
    <t>Stadt Brugg IO; K 112 Zurzacherstrasse, LSA Langmatt, Busschleuse Au, Flankierende Massnahmen Sommerhaldenstrasse (Teil 1)</t>
  </si>
  <si>
    <t>Brugg, Schinznach Bad</t>
  </si>
  <si>
    <t xml:space="preserve">Agglomerations-programm
</t>
  </si>
  <si>
    <t>Zwischenzeile 2. Gen.</t>
  </si>
  <si>
    <t>Zwischenzeile 3. Gen.</t>
  </si>
  <si>
    <t>gelb = Filterergebnis</t>
  </si>
  <si>
    <r>
      <t xml:space="preserve">Baden: BGK Schadenmühle K 268 und neue Radwegbrücke;
</t>
    </r>
    <r>
      <rPr>
        <sz val="8"/>
        <color theme="1"/>
        <rFont val="Arial"/>
        <family val="2"/>
      </rPr>
      <t>Aufteilung Bund in nachfolgende zwei separate Massnahmen 4021.3.087 und 4021.3.088</t>
    </r>
  </si>
  <si>
    <t>0261-2.2.042</t>
  </si>
  <si>
    <t>0261-2.2.043</t>
  </si>
  <si>
    <t xml:space="preserve">Limmattal - Optimierung Verkehrssteuerung und -management - Limmattal - Ausfahrtssteuerung </t>
  </si>
  <si>
    <t>Limmattal - Optimierung Verkehrssteuerung und -management - Limmattal - RVS Dietikon-Spreitenbach</t>
  </si>
  <si>
    <r>
      <t>Liste der vom Bund im Kanton Aargau mitfinanzierten Massnahmen, Priorität A</t>
    </r>
    <r>
      <rPr>
        <b/>
        <sz val="15"/>
        <color theme="1"/>
        <rFont val="Arial"/>
        <family val="2"/>
      </rPr>
      <t xml:space="preserve"> und Eigenleistungen (EL)</t>
    </r>
  </si>
  <si>
    <t xml:space="preserve">Neuer Fuss- und Veloweg auf Aarebrücke, Wildegg </t>
  </si>
  <si>
    <t>Fussgängersteg zwischen Künten und Fischbach-Göslikon</t>
  </si>
  <si>
    <t>Künten, Fischbach-Göslikon</t>
  </si>
  <si>
    <t>Unterlunkhofen</t>
  </si>
  <si>
    <t>Eggenwil</t>
  </si>
  <si>
    <t xml:space="preserve">Neugestaltung Siggenthalerstrasse, Würenlingen </t>
  </si>
  <si>
    <t>VM1</t>
  </si>
  <si>
    <t>VM2</t>
  </si>
  <si>
    <t>Mägenwil</t>
  </si>
  <si>
    <t>AareLand 4. Gen.</t>
  </si>
  <si>
    <t>Aargau Ost 4. Gen.</t>
  </si>
  <si>
    <t>Limmattal 4. Gen.</t>
  </si>
  <si>
    <t>Remetschwil-Bellikon AO K411, Radweg</t>
  </si>
  <si>
    <t>Widen-Bellikon IO/AO K411, R680</t>
  </si>
  <si>
    <t>FVV5</t>
  </si>
  <si>
    <t>FVV 5.1</t>
  </si>
  <si>
    <t>FVV 5.2</t>
  </si>
  <si>
    <t>FVV 5.3</t>
  </si>
  <si>
    <t>FVV 5.4</t>
  </si>
  <si>
    <t>FVV 5.5</t>
  </si>
  <si>
    <t>FVV 5.6</t>
  </si>
  <si>
    <t>FVV 5.8</t>
  </si>
  <si>
    <t>FVV 5.9</t>
  </si>
  <si>
    <t>FVV 5.12</t>
  </si>
  <si>
    <t>Neuer Fuss- und Veloweg auf Reussbrücke, Windisch/ Gebenstorf</t>
  </si>
  <si>
    <t>Verbesserung Radweg K331, Eigentrassierung, Unterlunkhofen</t>
  </si>
  <si>
    <t>Veloweg Bad-Schinznach-Brugg</t>
  </si>
  <si>
    <t>Neuer Fussweg vom Erlismattweg in die Reussebene, Eggenwil</t>
  </si>
  <si>
    <t>Bahnquerung am Bahnhof Wohlen, 1. Etappe</t>
  </si>
  <si>
    <t>Velohauptverbindung Vogelsang-/Laufrohrstrasse Gebenstorf</t>
  </si>
  <si>
    <t>Velohauptverbindung Mülliger-, Zürcher-, Landstrasse Windisch, Gebenstorf</t>
  </si>
  <si>
    <t>ÖV2</t>
  </si>
  <si>
    <t>ÖV3</t>
  </si>
  <si>
    <t>Multimodale Drehscheibe, Mägenwil</t>
  </si>
  <si>
    <t>P+R Rudolfstetten-Friedlisberg</t>
  </si>
  <si>
    <t>SR4</t>
  </si>
  <si>
    <t>Umgestaltung Mellingerstrasse, Baden, 1. Etappe</t>
  </si>
  <si>
    <t>SR 6.1</t>
  </si>
  <si>
    <t>SR 6.2</t>
  </si>
  <si>
    <t>SR 6.3</t>
  </si>
  <si>
    <t>SR 6.4</t>
  </si>
  <si>
    <t>SR 6.5</t>
  </si>
  <si>
    <t>SR 6.6</t>
  </si>
  <si>
    <t>SR 6.7</t>
  </si>
  <si>
    <t>SR 6.8</t>
  </si>
  <si>
    <t>SR 6.9</t>
  </si>
  <si>
    <t>Aufwertung Kirchweg West und Landschreiberstrasse, Obersiggenthal</t>
  </si>
  <si>
    <t>Platzartige Umgestaltung Klosterstrasse / Kanzlerrainstrasse, Wettingen</t>
  </si>
  <si>
    <t>Umgestaltung Othmarsingerstrasse, Lenzburg</t>
  </si>
  <si>
    <t>Aufwertung Zentralplatz, Mellingen</t>
  </si>
  <si>
    <t>Umgestaltung Lenzburgerstrasse, Mellingen</t>
  </si>
  <si>
    <t>Bremgarten, Obertorplatz Erhöhung der Verkehrssicherheit zu Gunsten des Fuss- und Veloverkehrs</t>
  </si>
  <si>
    <t xml:space="preserve">Bremgarten, Friedhofstrasse Erhöhung der Verkehrssicherheit zu Gunsten des Fuss- und Veloverkehrs </t>
  </si>
  <si>
    <t>Verkehrstechnische Sanierung Knoten Bibenlos</t>
  </si>
  <si>
    <t>Realisierung Parkleitsystem, Lenzburg</t>
  </si>
  <si>
    <t>Rudolfstetten-Friedlisberg</t>
  </si>
  <si>
    <t>Gebenstorf
Windisch</t>
  </si>
  <si>
    <t xml:space="preserve">Gebenstorf </t>
  </si>
  <si>
    <t xml:space="preserve">Basel 4. Gen.
</t>
  </si>
  <si>
    <t>4M8</t>
  </si>
  <si>
    <t>4M11.5</t>
  </si>
  <si>
    <t xml:space="preserve">4M11.7 </t>
  </si>
  <si>
    <t>4M11.8</t>
  </si>
  <si>
    <t>4M11.9</t>
  </si>
  <si>
    <t>4Ö12.2</t>
  </si>
  <si>
    <t>4LV10.12</t>
  </si>
  <si>
    <t>4LV10.14</t>
  </si>
  <si>
    <t>Kaiseraugst: Neue E-Tankstellen auf Gemeindeparkplätzen</t>
  </si>
  <si>
    <t>Rheinfelden: Umsetzung erste Priorisierung KGV, T30/T20 definitive Gestaltung</t>
  </si>
  <si>
    <t>Kaiseraugst: Niveaufreie und sichere Fuss- und Veloverkehrsachse Ost-West – Teil Strasse</t>
  </si>
  <si>
    <t xml:space="preserve">Kaiseraugst: Erhöhung Sicherheit und Umgestaltung Junkholzweg </t>
  </si>
  <si>
    <t>Kaiseraugst: Umgestaltung Bahnhofstrasse und Vorplatz</t>
  </si>
  <si>
    <t>Kaiseraugst: Neue Bushaltestelle "Aurica"</t>
  </si>
  <si>
    <t>Kaiseraugst: Ausbau Angebot an Veloabstellanlagen</t>
  </si>
  <si>
    <t>Kaiseraugst: Verbreiterung Bahnweglein für LV-Nutzung</t>
  </si>
  <si>
    <t>Bergdietikon</t>
  </si>
  <si>
    <t>Platzartige Umgestaltung Kreisel Birrfeld-, Lenzburger-, Mellingerstrasse, Mellingen</t>
  </si>
  <si>
    <t>ÖV408.1</t>
  </si>
  <si>
    <t>Oftringen, Kreisel Wiggertalstrasse (Alte Strasse), Aufwertung Bushaltestellen</t>
  </si>
  <si>
    <t>ÖV412_</t>
  </si>
  <si>
    <t>Neue Mobilitätsformen – Förderung und planerische Abstimmung</t>
  </si>
  <si>
    <t>Str401</t>
  </si>
  <si>
    <t>Zofingen, Aufhebung Niveauübergang Aarburgerstrasse K104</t>
  </si>
  <si>
    <t>Str403</t>
  </si>
  <si>
    <t>Str404.3</t>
  </si>
  <si>
    <t>Oftringen, BGK Baslerstrasse / K104</t>
  </si>
  <si>
    <t>Str404.7</t>
  </si>
  <si>
    <t>Zofingen, Luzernerstrasse K104, Kreisel Riedtal</t>
  </si>
  <si>
    <t>Zofingen, Frikart-/Brittnauerstrasse</t>
  </si>
  <si>
    <t>Str404.10</t>
  </si>
  <si>
    <t>Suhr, Einengung Alte Gasse (FlaMa VERAS)</t>
  </si>
  <si>
    <t>Gränichen, BGK Nordstrasse (FlaMa VERAS)</t>
  </si>
  <si>
    <t>Str408_E</t>
  </si>
  <si>
    <t>Sanierung Unfallschwerpunkte</t>
  </si>
  <si>
    <t>FVV401</t>
  </si>
  <si>
    <t>Velovorzugsroute Zofingen – Olten, Abschnitt Zofingen – Aarburg (östlich Bahnlinie, Korridor A)</t>
  </si>
  <si>
    <t>FVV404.2</t>
  </si>
  <si>
    <t>FVV404.4</t>
  </si>
  <si>
    <t>FVV404.6</t>
  </si>
  <si>
    <t>FVV404.7</t>
  </si>
  <si>
    <t>Oftringen, Schliessung FVV-Netzlücke Tychbodenstrasse - Tychfeldstrasse</t>
  </si>
  <si>
    <t>Zofingen, K 104 Betriebs- und Gestaltungskonzept General-Guisanstrasse</t>
  </si>
  <si>
    <t>Zofingen, Neuorganisation Veloabstellplätze Bahnhofplatz Süd</t>
  </si>
  <si>
    <t>FVV404.8</t>
  </si>
  <si>
    <t>FVV404.9</t>
  </si>
  <si>
    <t>Suhr, Einmündung Schmittgasse (FlaMa VERAS)</t>
  </si>
  <si>
    <t>Suhr / Gränichen / Oberentfelden – Veloabstellplätze (FlaMa VERAS)</t>
  </si>
  <si>
    <t>GV-P1d</t>
  </si>
  <si>
    <t>Bergdietikon - Bergstrasse - Herrenbergstrasse IO</t>
  </si>
  <si>
    <t>Bergdietikon - Anbindung Entwicklungsgebiet Rai (Föhret)</t>
  </si>
  <si>
    <t>FVV1a</t>
  </si>
  <si>
    <t>Spreitenbach - Veloschnellroute, Abschnitt Spreitenbach</t>
  </si>
  <si>
    <t>FVV7</t>
  </si>
  <si>
    <t>Spreitenbach - FVV-Steg Boostock: Ersatzneubau mit Aufwertung als Velo_x0002_Verbindung</t>
  </si>
  <si>
    <t>Würenlos – Vernetzung Bahnhof -Grosszelg / Im Grund</t>
  </si>
  <si>
    <t>GV5</t>
  </si>
  <si>
    <t>FVV404_PA</t>
  </si>
  <si>
    <t xml:space="preserve">Pauschalpaket Langsamverkehr </t>
  </si>
  <si>
    <t>Suhr, Gränichen, Oberentfelden</t>
  </si>
  <si>
    <t xml:space="preserve">Suhr </t>
  </si>
  <si>
    <t xml:space="preserve">div. </t>
  </si>
  <si>
    <t xml:space="preserve">Rheinfelden </t>
  </si>
  <si>
    <t>Str404.6</t>
  </si>
  <si>
    <t>P ÖV</t>
  </si>
  <si>
    <t>Str404.8</t>
  </si>
  <si>
    <t xml:space="preserve"> Zofingen, Obere Mühlemattstrasse, Quartierentwicklung </t>
  </si>
  <si>
    <t xml:space="preserve">Pauschalpaket Aufwertung/Sicherheit Strasse A </t>
  </si>
  <si>
    <t>Str404_PA</t>
  </si>
  <si>
    <t xml:space="preserve">Pauschalpaket Neue/Aufwertung Bushaltestellen A </t>
  </si>
  <si>
    <t>ÖV408_PA</t>
  </si>
  <si>
    <t>Leitfaden AG</t>
  </si>
  <si>
    <t>Zwischenzeile 4. Gen.</t>
  </si>
  <si>
    <r>
      <rPr>
        <strike/>
        <sz val="8"/>
        <rFont val="Arial"/>
        <family val="2"/>
      </rPr>
      <t>Fussgängerverbindung zu den Kulturdenkmälern von Augusta Raurica</t>
    </r>
    <r>
      <rPr>
        <sz val="8"/>
        <rFont val="Arial"/>
        <family val="2"/>
      </rPr>
      <t xml:space="preserve">
Neue Ersatzmassnahme: Kaiseraugst Langsamverkehrsanbindung über den Violaweg </t>
    </r>
  </si>
  <si>
    <t xml:space="preserve">VM Region Aarau, übergeordnete Verkehrsmanagement-
Massnahmen </t>
  </si>
  <si>
    <t xml:space="preserve">VM Region Aarau, Oberfeld Oberentfelden / 
Schinhuetmatte Unterentfelden </t>
  </si>
  <si>
    <t>VM Region Aarau, Ausbau Busspur Anschluss N1R Rohr</t>
  </si>
  <si>
    <t>Aarau/Buchs/Suhr: Knoten Bavaria Aarau/Buchs/Suhr IO (Teil 2)</t>
  </si>
  <si>
    <t>Aarau/Buchs/Suhr: Buchserstrasse Aarau IO (Teil 1)</t>
  </si>
  <si>
    <t>Aarau/Buchs/Suhr: Tramstrasse, Südallee Steinfeld, Suhr/Buchs IO (Teil 3)</t>
  </si>
  <si>
    <t>Aarau/Buchs/Suhr: Tramstrasse, Winkelweg, Suhr IO (Teil 4)</t>
  </si>
  <si>
    <t>Str404.9</t>
  </si>
  <si>
    <t>2581.4.022</t>
  </si>
  <si>
    <t>Buchs, Fuss- und Velobrücke Suretwald (über T5)</t>
  </si>
  <si>
    <t>2581.4.026</t>
  </si>
  <si>
    <t>2581.4.031</t>
  </si>
  <si>
    <t>2581.4.011</t>
  </si>
  <si>
    <t>2581.4.014</t>
  </si>
  <si>
    <t>2581.4.015</t>
  </si>
  <si>
    <t>2581.4.030</t>
  </si>
  <si>
    <t>2581.4.016</t>
  </si>
  <si>
    <t>2581.4.032</t>
  </si>
  <si>
    <t>2581.4.008</t>
  </si>
  <si>
    <t>2581.4.028</t>
  </si>
  <si>
    <t>2581.4.033</t>
  </si>
  <si>
    <t>2581.4.051</t>
  </si>
  <si>
    <t>2581.4.017</t>
  </si>
  <si>
    <t>2581.4.018</t>
  </si>
  <si>
    <t>2581.4.052</t>
  </si>
  <si>
    <t>2581.4.053</t>
  </si>
  <si>
    <t>FVV409_E</t>
  </si>
  <si>
    <t>Analyse kantonales Radroutennetz Kanton Aargau</t>
  </si>
  <si>
    <t>4021.4.001</t>
  </si>
  <si>
    <t>4021.4.002</t>
  </si>
  <si>
    <t>4021.4.033</t>
  </si>
  <si>
    <t>4021.4.047</t>
  </si>
  <si>
    <t>4021.4.048</t>
  </si>
  <si>
    <t>4021.4.008</t>
  </si>
  <si>
    <t>4021.4.009</t>
  </si>
  <si>
    <t>4021.4.012</t>
  </si>
  <si>
    <t>4021.4.016</t>
  </si>
  <si>
    <t>4021.4.015</t>
  </si>
  <si>
    <t>4021.4.019</t>
  </si>
  <si>
    <t>4021.4.011</t>
  </si>
  <si>
    <t>4021.4.035</t>
  </si>
  <si>
    <t>4021.4.036</t>
  </si>
  <si>
    <t>4021.4.039</t>
  </si>
  <si>
    <t>4021.4.041</t>
  </si>
  <si>
    <t>4021.4.042</t>
  </si>
  <si>
    <t>4021.4.037</t>
  </si>
  <si>
    <t>4021.4.038</t>
  </si>
  <si>
    <t>4021.4.040</t>
  </si>
  <si>
    <t>4021.4.043</t>
  </si>
  <si>
    <t>4021.4.010</t>
  </si>
  <si>
    <t>4021.4.013</t>
  </si>
  <si>
    <t>2701.4.014</t>
  </si>
  <si>
    <t>2701.4.043</t>
  </si>
  <si>
    <t>2701.4.103</t>
  </si>
  <si>
    <t>2701.4.101</t>
  </si>
  <si>
    <t>2701.4.104</t>
  </si>
  <si>
    <t>4LV10.15_1</t>
  </si>
  <si>
    <t>Möhlin: Verbesserung LV-Achsen und Zugänge zum Bahnhof 1</t>
  </si>
  <si>
    <t>2701.4.051</t>
  </si>
  <si>
    <t>2701.4.053</t>
  </si>
  <si>
    <t>2701.4.054</t>
  </si>
  <si>
    <t>2701.4.055</t>
  </si>
  <si>
    <t>0261-2.4.004</t>
  </si>
  <si>
    <t>0261-2.4.010</t>
  </si>
  <si>
    <t>0261-2.4.018</t>
  </si>
  <si>
    <t>0261-2.4.031</t>
  </si>
  <si>
    <t>0261-2.4.012</t>
  </si>
  <si>
    <t>P Bus</t>
  </si>
  <si>
    <t>Pauschalpaket Aufwertung Bus-Haltestellen A-Liste
(Bus A-Liste)</t>
  </si>
  <si>
    <t>Pauschalpaket Langsamverkehr A-Liste (LV A-Liste)</t>
  </si>
  <si>
    <t xml:space="preserve">Paket Aufwertung/Sicherheit Strasseraum A-Liste
(Aufw. Str. A-Liste) </t>
  </si>
  <si>
    <t>2581.4.107</t>
  </si>
  <si>
    <t>2581.4.002</t>
  </si>
  <si>
    <t>Suhr, VERAS Abschnitt Ostumfahrung</t>
  </si>
  <si>
    <t>BGK-A</t>
  </si>
  <si>
    <t>übergeordnete Verkehrsmanagement-Massnahmen</t>
  </si>
  <si>
    <t>Lenzburg Ausbau Freiämterplatz und Busspur Niederlenzerstrasse</t>
  </si>
  <si>
    <t>Lenzburg West Netzüberlastungsschutz und Busbevorzugung</t>
  </si>
  <si>
    <t>Projekt Lenzburg Elektronische Busspur Seonerstrasse</t>
  </si>
  <si>
    <t>Seon Busbevorzugung Birren</t>
  </si>
  <si>
    <t>Lenzburg Elektronische Busspur Bergfeld</t>
  </si>
  <si>
    <t>Hendschiken Lichtsignalanlage Haldenacher</t>
  </si>
  <si>
    <t>Schafisheim Netzüberlastungsschutz und Busbevorzugung Seetalstrasse</t>
  </si>
  <si>
    <t>Hunzenschwil Erhöhung Durchfahrtswiderstand</t>
  </si>
  <si>
    <t>Wildegg Netzüberlastungsschutz und Busbevorzugung Zentrum</t>
  </si>
  <si>
    <t>Wildegg Netzüberlastungsschutz West</t>
  </si>
  <si>
    <t>Holderbank Netzüberlastungschutz Nord</t>
  </si>
  <si>
    <t>Hendschiken</t>
  </si>
  <si>
    <t>Holderbank</t>
  </si>
  <si>
    <t>Lenzburg, Querung A1 Nord</t>
  </si>
  <si>
    <t>Lenzburg, Brücke Keltenweg / Schützenmatte</t>
  </si>
  <si>
    <t>Lenzburg, Wegergänzung Süd</t>
  </si>
  <si>
    <t>Lenzburg, Bahnübergang Brünli</t>
  </si>
  <si>
    <t xml:space="preserve">Lenzburg, Bahnhofstrasse, Sanierung und Ausbau </t>
  </si>
  <si>
    <t xml:space="preserve">Lenzburg, Bahnhofstrasse - Hypiplatz, Sanierung und Ausbau Bushaltestelle </t>
  </si>
  <si>
    <t>Ersatz</t>
  </si>
  <si>
    <t>Teil</t>
  </si>
  <si>
    <t>Agglomerationsprogramme Aargau Ost, AareLand, Limmattal und Basel, 1. - 4. Generation</t>
  </si>
  <si>
    <t>MIV_1</t>
  </si>
  <si>
    <t>Oftringen; Massnahme Of01, Bahnhof Aarburg-Oftringen, Zufahrt Nord (Teil 2)</t>
  </si>
  <si>
    <t>Neugestaltung Brown Boveri Platz</t>
  </si>
  <si>
    <t xml:space="preserve">Aufwertung Parkstrasse </t>
  </si>
  <si>
    <t>Velostrasse/T30 Zürcherstrasse</t>
  </si>
  <si>
    <t>Veloweg Dättwil-Mellingen
Heitersberg</t>
  </si>
  <si>
    <t>Veloweg Sommerhaldenstrasse 29 -
Sommerhalde 'Waldabschnitt'</t>
  </si>
  <si>
    <t xml:space="preserve">Aufwertung Rüti-/Allmend-/Baldegg-
strasse </t>
  </si>
  <si>
    <t>Velostation Bahnhof Wettingen</t>
  </si>
  <si>
    <t>Langsamverkehrsachse Lugibach Wettingen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</si>
</sst>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#,##0.000"/>
  </numFmts>
  <fonts count="51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5"/>
      <name val="Arial"/>
      <family val="2"/>
    </font>
    <font>
      <sz val="8"/>
      <color theme="0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6"/>
      <color theme="1"/>
      <name val="Arial"/>
      <family val="2"/>
    </font>
    <font>
      <strike/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theme="8" tint="-0.249977111117893"/>
      <name val="Arial"/>
      <family val="2"/>
    </font>
    <font>
      <sz val="8"/>
      <color theme="8" tint="-0.249977111117893"/>
      <name val="Arial"/>
      <family val="2"/>
    </font>
    <font>
      <b/>
      <sz val="15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5EC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9" borderId="0" applyFont="0" applyBorder="0"/>
    <xf numFmtId="0" fontId="15" fillId="0" borderId="0" applyNumberFormat="0" applyFill="0" applyBorder="0" applyAlignment="0" applyProtection="0"/>
    <xf numFmtId="0" fontId="2" fillId="0" borderId="0"/>
    <xf numFmtId="0" fontId="25" fillId="0" borderId="0"/>
    <xf numFmtId="9" fontId="9" fillId="0" borderId="0" applyFont="0" applyFill="0" applyBorder="0" applyAlignment="0" applyProtection="0"/>
    <xf numFmtId="0" fontId="9" fillId="0" borderId="0"/>
    <xf numFmtId="0" fontId="29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30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20" applyNumberFormat="0" applyAlignment="0" applyProtection="0"/>
    <xf numFmtId="0" fontId="34" fillId="31" borderId="21" applyNumberFormat="0" applyAlignment="0" applyProtection="0"/>
    <xf numFmtId="0" fontId="35" fillId="18" borderId="21" applyNumberFormat="0" applyAlignment="0" applyProtection="0"/>
    <xf numFmtId="0" fontId="36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32" borderId="0" applyNumberFormat="0" applyBorder="0" applyAlignment="0" applyProtection="0"/>
    <xf numFmtId="0" fontId="10" fillId="0" borderId="0"/>
    <xf numFmtId="0" fontId="1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" fillId="33" borderId="23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14" borderId="0" applyNumberFormat="0" applyBorder="0" applyAlignment="0" applyProtection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28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30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30" borderId="0" applyNumberFormat="0" applyBorder="0" applyAlignment="0" applyProtection="0"/>
    <xf numFmtId="0" fontId="40" fillId="14" borderId="0" applyNumberFormat="0" applyBorder="0" applyAlignment="0" applyProtection="0"/>
    <xf numFmtId="0" fontId="34" fillId="31" borderId="21" applyNumberFormat="0" applyAlignment="0" applyProtection="0"/>
    <xf numFmtId="0" fontId="47" fillId="34" borderId="28" applyNumberFormat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35" fillId="18" borderId="21" applyNumberFormat="0" applyAlignment="0" applyProtection="0"/>
    <xf numFmtId="0" fontId="45" fillId="0" borderId="27" applyNumberFormat="0" applyFill="0" applyAlignment="0" applyProtection="0"/>
    <xf numFmtId="0" fontId="39" fillId="32" borderId="0" applyNumberFormat="0" applyBorder="0" applyAlignment="0" applyProtection="0"/>
    <xf numFmtId="0" fontId="2" fillId="33" borderId="23" applyNumberFormat="0" applyFont="0" applyAlignment="0" applyProtection="0"/>
    <xf numFmtId="0" fontId="33" fillId="31" borderId="20" applyNumberFormat="0" applyAlignment="0" applyProtection="0"/>
    <xf numFmtId="0" fontId="41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50" fillId="0" borderId="0"/>
  </cellStyleXfs>
  <cellXfs count="205">
    <xf numFmtId="0" fontId="0" fillId="0" borderId="0" xfId="0"/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Alignment="1">
      <alignment vertical="center" wrapText="1"/>
    </xf>
    <xf numFmtId="0" fontId="1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horizontal="center"/>
    </xf>
    <xf numFmtId="0" fontId="1" fillId="2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10" xfId="7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vertical="top" wrapText="1"/>
    </xf>
    <xf numFmtId="0" fontId="12" fillId="0" borderId="8" xfId="0" applyFont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1" fillId="0" borderId="8" xfId="0" quotePrefix="1" applyFont="1" applyBorder="1" applyAlignment="1">
      <alignment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Continuous" vertical="center"/>
    </xf>
    <xf numFmtId="0" fontId="7" fillId="8" borderId="6" xfId="0" applyFont="1" applyFill="1" applyBorder="1" applyAlignment="1">
      <alignment horizontal="centerContinuous" vertical="center"/>
    </xf>
    <xf numFmtId="0" fontId="27" fillId="5" borderId="8" xfId="0" quotePrefix="1" applyFont="1" applyFill="1" applyBorder="1" applyAlignment="1">
      <alignment vertical="center" wrapText="1"/>
    </xf>
    <xf numFmtId="0" fontId="26" fillId="5" borderId="8" xfId="0" applyFont="1" applyFill="1" applyBorder="1" applyAlignment="1">
      <alignment vertical="center" wrapText="1"/>
    </xf>
    <xf numFmtId="0" fontId="26" fillId="5" borderId="10" xfId="0" applyFont="1" applyFill="1" applyBorder="1" applyAlignment="1">
      <alignment vertical="center" wrapText="1"/>
    </xf>
    <xf numFmtId="3" fontId="26" fillId="5" borderId="10" xfId="0" applyNumberFormat="1" applyFont="1" applyFill="1" applyBorder="1" applyAlignment="1">
      <alignment horizontal="right" vertical="center" wrapText="1"/>
    </xf>
    <xf numFmtId="165" fontId="26" fillId="5" borderId="10" xfId="0" applyNumberFormat="1" applyFont="1" applyFill="1" applyBorder="1" applyAlignment="1">
      <alignment vertical="center" wrapText="1"/>
    </xf>
    <xf numFmtId="0" fontId="27" fillId="5" borderId="9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26" fillId="5" borderId="17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8" fillId="0" borderId="18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9" fontId="12" fillId="4" borderId="4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4" fontId="17" fillId="6" borderId="3" xfId="0" applyNumberFormat="1" applyFont="1" applyFill="1" applyBorder="1" applyAlignment="1">
      <alignment horizontal="center" vertical="center"/>
    </xf>
    <xf numFmtId="9" fontId="12" fillId="6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27" fillId="5" borderId="8" xfId="0" quotePrefix="1" applyFont="1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2" fontId="12" fillId="0" borderId="8" xfId="0" applyNumberFormat="1" applyFont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left" vertical="center" wrapText="1"/>
    </xf>
    <xf numFmtId="2" fontId="12" fillId="7" borderId="8" xfId="0" applyNumberFormat="1" applyFont="1" applyFill="1" applyBorder="1" applyAlignment="1">
      <alignment horizontal="right" vertical="center"/>
    </xf>
    <xf numFmtId="0" fontId="12" fillId="0" borderId="8" xfId="0" quotePrefix="1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0" borderId="8" xfId="0" quotePrefix="1" applyFont="1" applyBorder="1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 wrapText="1"/>
    </xf>
    <xf numFmtId="0" fontId="14" fillId="11" borderId="8" xfId="0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horizontal="right" vertical="center"/>
    </xf>
    <xf numFmtId="0" fontId="1" fillId="0" borderId="8" xfId="7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24" fillId="2" borderId="8" xfId="0" applyFont="1" applyFill="1" applyBorder="1" applyAlignment="1">
      <alignment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2" fontId="12" fillId="7" borderId="8" xfId="0" applyNumberFormat="1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left" vertical="center"/>
    </xf>
    <xf numFmtId="0" fontId="27" fillId="5" borderId="8" xfId="0" applyFont="1" applyFill="1" applyBorder="1" applyAlignment="1">
      <alignment horizontal="left" vertical="center" wrapText="1"/>
    </xf>
    <xf numFmtId="2" fontId="27" fillId="5" borderId="8" xfId="0" applyNumberFormat="1" applyFont="1" applyFill="1" applyBorder="1" applyAlignment="1">
      <alignment horizontal="right" vertical="center"/>
    </xf>
    <xf numFmtId="2" fontId="27" fillId="5" borderId="8" xfId="0" applyNumberFormat="1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vertical="center"/>
    </xf>
    <xf numFmtId="2" fontId="12" fillId="2" borderId="8" xfId="0" applyNumberFormat="1" applyFont="1" applyFill="1" applyBorder="1" applyAlignment="1">
      <alignment horizontal="right" vertical="center"/>
    </xf>
    <xf numFmtId="2" fontId="12" fillId="2" borderId="8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right" vertical="center"/>
    </xf>
    <xf numFmtId="2" fontId="1" fillId="7" borderId="8" xfId="0" applyNumberFormat="1" applyFon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left" vertical="center"/>
    </xf>
    <xf numFmtId="0" fontId="14" fillId="11" borderId="8" xfId="0" applyFont="1" applyFill="1" applyBorder="1" applyAlignment="1">
      <alignment horizontal="left" vertical="center"/>
    </xf>
    <xf numFmtId="0" fontId="14" fillId="11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center" vertical="center"/>
    </xf>
    <xf numFmtId="0" fontId="12" fillId="7" borderId="8" xfId="0" applyFont="1" applyFill="1" applyBorder="1" applyAlignment="1">
      <alignment vertical="center"/>
    </xf>
    <xf numFmtId="4" fontId="12" fillId="7" borderId="8" xfId="0" applyNumberFormat="1" applyFont="1" applyFill="1" applyBorder="1" applyAlignment="1">
      <alignment horizontal="right" vertical="center"/>
    </xf>
    <xf numFmtId="4" fontId="12" fillId="7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right" vertical="center"/>
    </xf>
    <xf numFmtId="4" fontId="12" fillId="2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0" fontId="1" fillId="0" borderId="8" xfId="7" applyFont="1" applyFill="1" applyBorder="1" applyAlignment="1">
      <alignment vertical="center"/>
    </xf>
    <xf numFmtId="0" fontId="1" fillId="0" borderId="8" xfId="7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2" fontId="12" fillId="4" borderId="8" xfId="0" applyNumberFormat="1" applyFont="1" applyFill="1" applyBorder="1" applyAlignment="1">
      <alignment horizontal="right" vertical="center"/>
    </xf>
    <xf numFmtId="2" fontId="12" fillId="4" borderId="8" xfId="0" applyNumberFormat="1" applyFont="1" applyFill="1" applyBorder="1" applyAlignment="1">
      <alignment horizontal="center" vertical="center"/>
    </xf>
    <xf numFmtId="165" fontId="12" fillId="0" borderId="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4" xfId="0" applyFont="1" applyFill="1" applyBorder="1" applyAlignment="1">
      <alignment vertical="center"/>
    </xf>
    <xf numFmtId="165" fontId="26" fillId="5" borderId="13" xfId="0" applyNumberFormat="1" applyFont="1" applyFill="1" applyBorder="1" applyAlignment="1">
      <alignment vertical="center" wrapText="1"/>
    </xf>
    <xf numFmtId="0" fontId="27" fillId="5" borderId="12" xfId="0" applyFont="1" applyFill="1" applyBorder="1" applyAlignment="1">
      <alignment horizontal="center" vertical="center"/>
    </xf>
    <xf numFmtId="2" fontId="26" fillId="0" borderId="0" xfId="0" applyNumberFormat="1" applyFont="1" applyAlignment="1">
      <alignment vertical="center" wrapText="1"/>
    </xf>
    <xf numFmtId="0" fontId="12" fillId="0" borderId="10" xfId="7" applyFont="1" applyFill="1" applyBorder="1" applyAlignment="1">
      <alignment horizontal="left" vertical="center"/>
    </xf>
    <xf numFmtId="4" fontId="12" fillId="0" borderId="16" xfId="0" applyNumberFormat="1" applyFont="1" applyBorder="1" applyAlignment="1">
      <alignment horizontal="right" vertical="center"/>
    </xf>
    <xf numFmtId="4" fontId="17" fillId="0" borderId="18" xfId="0" applyNumberFormat="1" applyFont="1" applyBorder="1" applyAlignment="1">
      <alignment horizontal="center" vertical="center" wrapText="1"/>
    </xf>
    <xf numFmtId="0" fontId="12" fillId="12" borderId="16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26" fillId="2" borderId="10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3" fontId="26" fillId="2" borderId="10" xfId="0" applyNumberFormat="1" applyFont="1" applyFill="1" applyBorder="1" applyAlignment="1">
      <alignment horizontal="right" vertical="center" wrapText="1"/>
    </xf>
    <xf numFmtId="165" fontId="26" fillId="2" borderId="10" xfId="0" applyNumberFormat="1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 wrapText="1"/>
    </xf>
    <xf numFmtId="165" fontId="26" fillId="2" borderId="13" xfId="0" applyNumberFormat="1" applyFont="1" applyFill="1" applyBorder="1" applyAlignment="1">
      <alignment vertical="center" wrapText="1"/>
    </xf>
    <xf numFmtId="2" fontId="26" fillId="2" borderId="0" xfId="0" applyNumberFormat="1" applyFont="1" applyFill="1" applyAlignment="1">
      <alignment vertical="center" wrapText="1"/>
    </xf>
    <xf numFmtId="0" fontId="27" fillId="2" borderId="12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0" fontId="16" fillId="6" borderId="29" xfId="8" applyFont="1" applyFill="1" applyBorder="1" applyAlignment="1">
      <alignment horizontal="center" vertical="center" wrapText="1"/>
    </xf>
    <xf numFmtId="0" fontId="1" fillId="7" borderId="8" xfId="7" applyFont="1" applyFill="1" applyBorder="1" applyAlignment="1">
      <alignment vertical="center"/>
    </xf>
    <xf numFmtId="0" fontId="1" fillId="7" borderId="8" xfId="7" applyFont="1" applyFill="1" applyBorder="1" applyAlignment="1">
      <alignment horizontal="center" vertical="center"/>
    </xf>
    <xf numFmtId="0" fontId="1" fillId="7" borderId="8" xfId="7" applyFont="1" applyFill="1" applyBorder="1" applyAlignment="1">
      <alignment horizontal="left" vertical="center"/>
    </xf>
    <xf numFmtId="4" fontId="1" fillId="7" borderId="8" xfId="0" applyNumberFormat="1" applyFont="1" applyFill="1" applyBorder="1" applyAlignment="1">
      <alignment horizontal="right" vertical="center"/>
    </xf>
    <xf numFmtId="4" fontId="1" fillId="7" borderId="8" xfId="0" applyNumberFormat="1" applyFont="1" applyFill="1" applyBorder="1" applyAlignment="1">
      <alignment horizontal="right" vertical="center" wrapText="1"/>
    </xf>
    <xf numFmtId="4" fontId="1" fillId="7" borderId="8" xfId="0" applyNumberFormat="1" applyFont="1" applyFill="1" applyBorder="1" applyAlignment="1">
      <alignment horizontal="center" vertical="center" wrapText="1"/>
    </xf>
    <xf numFmtId="0" fontId="1" fillId="2" borderId="8" xfId="7" applyFont="1" applyFill="1" applyBorder="1" applyAlignment="1">
      <alignment vertical="center"/>
    </xf>
    <xf numFmtId="0" fontId="1" fillId="2" borderId="8" xfId="7" applyFont="1" applyFill="1" applyBorder="1" applyAlignment="1">
      <alignment horizontal="center" vertical="center"/>
    </xf>
    <xf numFmtId="0" fontId="1" fillId="2" borderId="8" xfId="7" applyFont="1" applyFill="1" applyBorder="1" applyAlignment="1">
      <alignment horizontal="left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24" fillId="7" borderId="8" xfId="0" applyFont="1" applyFill="1" applyBorder="1" applyAlignment="1">
      <alignment vertical="center" wrapText="1"/>
    </xf>
    <xf numFmtId="164" fontId="1" fillId="7" borderId="15" xfId="0" applyNumberFormat="1" applyFont="1" applyFill="1" applyBorder="1" applyAlignment="1">
      <alignment horizontal="right" vertical="center" wrapText="1"/>
    </xf>
    <xf numFmtId="164" fontId="1" fillId="10" borderId="15" xfId="0" applyNumberFormat="1" applyFont="1" applyFill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0" fontId="12" fillId="0" borderId="8" xfId="7" applyFont="1" applyFill="1" applyBorder="1" applyAlignment="1">
      <alignment vertical="center"/>
    </xf>
    <xf numFmtId="0" fontId="12" fillId="0" borderId="8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left" vertical="center"/>
    </xf>
    <xf numFmtId="165" fontId="12" fillId="0" borderId="8" xfId="0" applyNumberFormat="1" applyFont="1" applyBorder="1" applyAlignment="1">
      <alignment horizontal="right" vertical="center" wrapText="1"/>
    </xf>
    <xf numFmtId="165" fontId="26" fillId="35" borderId="13" xfId="0" applyNumberFormat="1" applyFont="1" applyFill="1" applyBorder="1" applyAlignment="1">
      <alignment horizontal="right" vertical="center" wrapText="1"/>
    </xf>
    <xf numFmtId="164" fontId="26" fillId="35" borderId="13" xfId="0" applyNumberFormat="1" applyFont="1" applyFill="1" applyBorder="1" applyAlignment="1">
      <alignment horizontal="right" vertical="center" wrapText="1"/>
    </xf>
    <xf numFmtId="0" fontId="27" fillId="5" borderId="17" xfId="0" applyFont="1" applyFill="1" applyBorder="1" applyAlignment="1">
      <alignment horizontal="left" vertical="center"/>
    </xf>
    <xf numFmtId="0" fontId="14" fillId="11" borderId="17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left" vertical="center" wrapText="1"/>
    </xf>
    <xf numFmtId="2" fontId="26" fillId="5" borderId="8" xfId="0" applyNumberFormat="1" applyFont="1" applyFill="1" applyBorder="1" applyAlignment="1">
      <alignment horizontal="right" vertical="center"/>
    </xf>
    <xf numFmtId="2" fontId="26" fillId="5" borderId="8" xfId="0" applyNumberFormat="1" applyFont="1" applyFill="1" applyBorder="1" applyAlignment="1">
      <alignment horizontal="center" vertical="center"/>
    </xf>
    <xf numFmtId="165" fontId="1" fillId="7" borderId="8" xfId="0" applyNumberFormat="1" applyFont="1" applyFill="1" applyBorder="1" applyAlignment="1">
      <alignment horizontal="right" vertical="center" wrapText="1"/>
    </xf>
    <xf numFmtId="165" fontId="1" fillId="5" borderId="8" xfId="0" applyNumberFormat="1" applyFont="1" applyFill="1" applyBorder="1" applyAlignment="1">
      <alignment horizontal="right" vertical="center" wrapText="1"/>
    </xf>
    <xf numFmtId="4" fontId="26" fillId="5" borderId="18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26" fillId="5" borderId="8" xfId="0" applyNumberFormat="1" applyFont="1" applyFill="1" applyBorder="1" applyAlignment="1">
      <alignment horizontal="right" vertical="center"/>
    </xf>
    <xf numFmtId="0" fontId="12" fillId="7" borderId="14" xfId="0" applyFont="1" applyFill="1" applyBorder="1" applyAlignment="1">
      <alignment vertical="center"/>
    </xf>
  </cellXfs>
  <cellStyles count="510">
    <cellStyle name="20 % - Akzent1 2" xfId="24" xr:uid="{00000000-0005-0000-0000-000000000000}"/>
    <cellStyle name="20 % - Akzent2 2" xfId="25" xr:uid="{00000000-0005-0000-0000-000001000000}"/>
    <cellStyle name="20 % - Akzent3 2" xfId="26" xr:uid="{00000000-0005-0000-0000-000002000000}"/>
    <cellStyle name="20 % - Akzent4 2" xfId="27" xr:uid="{00000000-0005-0000-0000-000003000000}"/>
    <cellStyle name="20 % - Akzent5 2" xfId="28" xr:uid="{00000000-0005-0000-0000-000004000000}"/>
    <cellStyle name="20 % - Akzent6 2" xfId="29" xr:uid="{00000000-0005-0000-0000-000005000000}"/>
    <cellStyle name="20% - Colore 1 2" xfId="180" xr:uid="{00000000-0005-0000-0000-000006000000}"/>
    <cellStyle name="20% - Colore 2 2" xfId="181" xr:uid="{00000000-0005-0000-0000-000007000000}"/>
    <cellStyle name="20% - Colore 3 2" xfId="182" xr:uid="{00000000-0005-0000-0000-000008000000}"/>
    <cellStyle name="20% - Colore 4 2" xfId="183" xr:uid="{00000000-0005-0000-0000-000009000000}"/>
    <cellStyle name="20% - Colore 5 2" xfId="184" xr:uid="{00000000-0005-0000-0000-00000A000000}"/>
    <cellStyle name="20% - Colore 6 2" xfId="185" xr:uid="{00000000-0005-0000-0000-00000B000000}"/>
    <cellStyle name="40 % - Akzent1 2" xfId="30" xr:uid="{00000000-0005-0000-0000-00000C000000}"/>
    <cellStyle name="40 % - Akzent2 2" xfId="31" xr:uid="{00000000-0005-0000-0000-00000D000000}"/>
    <cellStyle name="40 % - Akzent3 2" xfId="32" xr:uid="{00000000-0005-0000-0000-00000E000000}"/>
    <cellStyle name="40 % - Akzent4 2" xfId="33" xr:uid="{00000000-0005-0000-0000-00000F000000}"/>
    <cellStyle name="40 % - Akzent5 2" xfId="34" xr:uid="{00000000-0005-0000-0000-000010000000}"/>
    <cellStyle name="40 % - Akzent6 2" xfId="35" xr:uid="{00000000-0005-0000-0000-000011000000}"/>
    <cellStyle name="40% - Colore 1 2" xfId="186" xr:uid="{00000000-0005-0000-0000-000012000000}"/>
    <cellStyle name="40% - Colore 2 2" xfId="187" xr:uid="{00000000-0005-0000-0000-000013000000}"/>
    <cellStyle name="40% - Colore 3 2" xfId="188" xr:uid="{00000000-0005-0000-0000-000014000000}"/>
    <cellStyle name="40% - Colore 4 2" xfId="189" xr:uid="{00000000-0005-0000-0000-000015000000}"/>
    <cellStyle name="40% - Colore 5 2" xfId="190" xr:uid="{00000000-0005-0000-0000-000016000000}"/>
    <cellStyle name="40% - Colore 6 2" xfId="191" xr:uid="{00000000-0005-0000-0000-000017000000}"/>
    <cellStyle name="60 % - Akzent1 2" xfId="36" xr:uid="{00000000-0005-0000-0000-000018000000}"/>
    <cellStyle name="60 % - Akzent2 2" xfId="37" xr:uid="{00000000-0005-0000-0000-000019000000}"/>
    <cellStyle name="60 % - Akzent3 2" xfId="38" xr:uid="{00000000-0005-0000-0000-00001A000000}"/>
    <cellStyle name="60 % - Akzent4 2" xfId="39" xr:uid="{00000000-0005-0000-0000-00001B000000}"/>
    <cellStyle name="60 % - Akzent5 2" xfId="40" xr:uid="{00000000-0005-0000-0000-00001C000000}"/>
    <cellStyle name="60 % - Akzent6 2" xfId="41" xr:uid="{00000000-0005-0000-0000-00001D000000}"/>
    <cellStyle name="60% - Colore 1 2" xfId="192" xr:uid="{00000000-0005-0000-0000-00001E000000}"/>
    <cellStyle name="60% - Colore 2 2" xfId="193" xr:uid="{00000000-0005-0000-0000-00001F000000}"/>
    <cellStyle name="60% - Colore 3 2" xfId="194" xr:uid="{00000000-0005-0000-0000-000020000000}"/>
    <cellStyle name="60% - Colore 4 2" xfId="195" xr:uid="{00000000-0005-0000-0000-000021000000}"/>
    <cellStyle name="60% - Colore 5 2" xfId="196" xr:uid="{00000000-0005-0000-0000-000022000000}"/>
    <cellStyle name="60% - Colore 6 2" xfId="197" xr:uid="{00000000-0005-0000-0000-000023000000}"/>
    <cellStyle name="Akzent1 2" xfId="42" xr:uid="{00000000-0005-0000-0000-000024000000}"/>
    <cellStyle name="Akzent2 2" xfId="43" xr:uid="{00000000-0005-0000-0000-000025000000}"/>
    <cellStyle name="Akzent3 2" xfId="44" xr:uid="{00000000-0005-0000-0000-000026000000}"/>
    <cellStyle name="Akzent4 2" xfId="45" xr:uid="{00000000-0005-0000-0000-000027000000}"/>
    <cellStyle name="Akzent5 2" xfId="46" xr:uid="{00000000-0005-0000-0000-000028000000}"/>
    <cellStyle name="Akzent6 2" xfId="47" xr:uid="{00000000-0005-0000-0000-000029000000}"/>
    <cellStyle name="Ausgabe 2" xfId="48" xr:uid="{00000000-0005-0000-0000-00002A000000}"/>
    <cellStyle name="Berechnung 2" xfId="49" xr:uid="{00000000-0005-0000-0000-00002B000000}"/>
    <cellStyle name="Calcolo 2" xfId="205" xr:uid="{00000000-0005-0000-0000-00002C000000}"/>
    <cellStyle name="Cella collegata 2" xfId="214" xr:uid="{00000000-0005-0000-0000-00002D000000}"/>
    <cellStyle name="Cella da controllare 2" xfId="206" xr:uid="{00000000-0005-0000-0000-00002E000000}"/>
    <cellStyle name="Colore 1 2" xfId="198" xr:uid="{00000000-0005-0000-0000-00002F000000}"/>
    <cellStyle name="Colore 2 2" xfId="199" xr:uid="{00000000-0005-0000-0000-000030000000}"/>
    <cellStyle name="Colore 3 2" xfId="200" xr:uid="{00000000-0005-0000-0000-000031000000}"/>
    <cellStyle name="Colore 4 2" xfId="201" xr:uid="{00000000-0005-0000-0000-000032000000}"/>
    <cellStyle name="Colore 5 2" xfId="202" xr:uid="{00000000-0005-0000-0000-000033000000}"/>
    <cellStyle name="Colore 6 2" xfId="203" xr:uid="{00000000-0005-0000-0000-000034000000}"/>
    <cellStyle name="Eingabe 2" xfId="50" xr:uid="{00000000-0005-0000-0000-000035000000}"/>
    <cellStyle name="Ergebnis 2" xfId="51" xr:uid="{00000000-0005-0000-0000-000036000000}"/>
    <cellStyle name="Erklärender Text 2" xfId="52" xr:uid="{00000000-0005-0000-0000-000037000000}"/>
    <cellStyle name="Gut 2" xfId="53" xr:uid="{00000000-0005-0000-0000-000038000000}"/>
    <cellStyle name="Input 2" xfId="213" xr:uid="{00000000-0005-0000-0000-000039000000}"/>
    <cellStyle name="Komma 10" xfId="19" xr:uid="{00000000-0005-0000-0000-00003A000000}"/>
    <cellStyle name="Komma 2" xfId="3" xr:uid="{00000000-0005-0000-0000-00003B000000}"/>
    <cellStyle name="Komma 2 10" xfId="54" xr:uid="{00000000-0005-0000-0000-00003C000000}"/>
    <cellStyle name="Komma 2 11" xfId="20" xr:uid="{00000000-0005-0000-0000-00003D000000}"/>
    <cellStyle name="Komma 2 2" xfId="55" xr:uid="{00000000-0005-0000-0000-00003E000000}"/>
    <cellStyle name="Komma 2 2 2" xfId="56" xr:uid="{00000000-0005-0000-0000-00003F000000}"/>
    <cellStyle name="Komma 2 2 2 2" xfId="131" xr:uid="{00000000-0005-0000-0000-000040000000}"/>
    <cellStyle name="Komma 2 2 2 2 2" xfId="360" xr:uid="{00000000-0005-0000-0000-000041000000}"/>
    <cellStyle name="Komma 2 2 2 2 3" xfId="453" xr:uid="{00000000-0005-0000-0000-000042000000}"/>
    <cellStyle name="Komma 2 2 2 2 4" xfId="267" xr:uid="{00000000-0005-0000-0000-000043000000}"/>
    <cellStyle name="Komma 2 2 2 3" xfId="323" xr:uid="{00000000-0005-0000-0000-000044000000}"/>
    <cellStyle name="Komma 2 2 2 4" xfId="416" xr:uid="{00000000-0005-0000-0000-000045000000}"/>
    <cellStyle name="Komma 2 2 2 5" xfId="230" xr:uid="{00000000-0005-0000-0000-000046000000}"/>
    <cellStyle name="Komma 2 2 3" xfId="57" xr:uid="{00000000-0005-0000-0000-000047000000}"/>
    <cellStyle name="Komma 2 2 3 2" xfId="132" xr:uid="{00000000-0005-0000-0000-000048000000}"/>
    <cellStyle name="Komma 2 2 3 2 2" xfId="361" xr:uid="{00000000-0005-0000-0000-000049000000}"/>
    <cellStyle name="Komma 2 2 3 2 3" xfId="454" xr:uid="{00000000-0005-0000-0000-00004A000000}"/>
    <cellStyle name="Komma 2 2 3 2 4" xfId="268" xr:uid="{00000000-0005-0000-0000-00004B000000}"/>
    <cellStyle name="Komma 2 2 3 3" xfId="324" xr:uid="{00000000-0005-0000-0000-00004C000000}"/>
    <cellStyle name="Komma 2 2 3 4" xfId="417" xr:uid="{00000000-0005-0000-0000-00004D000000}"/>
    <cellStyle name="Komma 2 2 3 5" xfId="231" xr:uid="{00000000-0005-0000-0000-00004E000000}"/>
    <cellStyle name="Komma 2 2 4" xfId="58" xr:uid="{00000000-0005-0000-0000-00004F000000}"/>
    <cellStyle name="Komma 2 2 4 2" xfId="133" xr:uid="{00000000-0005-0000-0000-000050000000}"/>
    <cellStyle name="Komma 2 2 4 2 2" xfId="362" xr:uid="{00000000-0005-0000-0000-000051000000}"/>
    <cellStyle name="Komma 2 2 4 2 3" xfId="455" xr:uid="{00000000-0005-0000-0000-000052000000}"/>
    <cellStyle name="Komma 2 2 4 2 4" xfId="269" xr:uid="{00000000-0005-0000-0000-000053000000}"/>
    <cellStyle name="Komma 2 2 4 3" xfId="325" xr:uid="{00000000-0005-0000-0000-000054000000}"/>
    <cellStyle name="Komma 2 2 4 4" xfId="418" xr:uid="{00000000-0005-0000-0000-000055000000}"/>
    <cellStyle name="Komma 2 2 4 5" xfId="232" xr:uid="{00000000-0005-0000-0000-000056000000}"/>
    <cellStyle name="Komma 2 2 5" xfId="130" xr:uid="{00000000-0005-0000-0000-000057000000}"/>
    <cellStyle name="Komma 2 2 5 2" xfId="359" xr:uid="{00000000-0005-0000-0000-000058000000}"/>
    <cellStyle name="Komma 2 2 5 3" xfId="452" xr:uid="{00000000-0005-0000-0000-000059000000}"/>
    <cellStyle name="Komma 2 2 5 4" xfId="266" xr:uid="{00000000-0005-0000-0000-00005A000000}"/>
    <cellStyle name="Komma 2 2 6" xfId="322" xr:uid="{00000000-0005-0000-0000-00005B000000}"/>
    <cellStyle name="Komma 2 2 7" xfId="415" xr:uid="{00000000-0005-0000-0000-00005C000000}"/>
    <cellStyle name="Komma 2 2 8" xfId="229" xr:uid="{00000000-0005-0000-0000-00005D000000}"/>
    <cellStyle name="Komma 2 3" xfId="59" xr:uid="{00000000-0005-0000-0000-00005E000000}"/>
    <cellStyle name="Komma 2 3 2" xfId="134" xr:uid="{00000000-0005-0000-0000-00005F000000}"/>
    <cellStyle name="Komma 2 3 2 2" xfId="363" xr:uid="{00000000-0005-0000-0000-000060000000}"/>
    <cellStyle name="Komma 2 3 2 3" xfId="456" xr:uid="{00000000-0005-0000-0000-000061000000}"/>
    <cellStyle name="Komma 2 3 2 4" xfId="270" xr:uid="{00000000-0005-0000-0000-000062000000}"/>
    <cellStyle name="Komma 2 3 3" xfId="326" xr:uid="{00000000-0005-0000-0000-000063000000}"/>
    <cellStyle name="Komma 2 3 4" xfId="419" xr:uid="{00000000-0005-0000-0000-000064000000}"/>
    <cellStyle name="Komma 2 3 5" xfId="233" xr:uid="{00000000-0005-0000-0000-000065000000}"/>
    <cellStyle name="Komma 2 4" xfId="60" xr:uid="{00000000-0005-0000-0000-000066000000}"/>
    <cellStyle name="Komma 2 4 2" xfId="135" xr:uid="{00000000-0005-0000-0000-000067000000}"/>
    <cellStyle name="Komma 2 4 2 2" xfId="364" xr:uid="{00000000-0005-0000-0000-000068000000}"/>
    <cellStyle name="Komma 2 4 2 3" xfId="457" xr:uid="{00000000-0005-0000-0000-000069000000}"/>
    <cellStyle name="Komma 2 4 2 4" xfId="271" xr:uid="{00000000-0005-0000-0000-00006A000000}"/>
    <cellStyle name="Komma 2 4 3" xfId="327" xr:uid="{00000000-0005-0000-0000-00006B000000}"/>
    <cellStyle name="Komma 2 4 4" xfId="420" xr:uid="{00000000-0005-0000-0000-00006C000000}"/>
    <cellStyle name="Komma 2 4 5" xfId="234" xr:uid="{00000000-0005-0000-0000-00006D000000}"/>
    <cellStyle name="Komma 2 5" xfId="61" xr:uid="{00000000-0005-0000-0000-00006E000000}"/>
    <cellStyle name="Komma 2 5 2" xfId="136" xr:uid="{00000000-0005-0000-0000-00006F000000}"/>
    <cellStyle name="Komma 2 5 2 2" xfId="365" xr:uid="{00000000-0005-0000-0000-000070000000}"/>
    <cellStyle name="Komma 2 5 2 3" xfId="458" xr:uid="{00000000-0005-0000-0000-000071000000}"/>
    <cellStyle name="Komma 2 5 2 4" xfId="272" xr:uid="{00000000-0005-0000-0000-000072000000}"/>
    <cellStyle name="Komma 2 5 3" xfId="328" xr:uid="{00000000-0005-0000-0000-000073000000}"/>
    <cellStyle name="Komma 2 5 4" xfId="421" xr:uid="{00000000-0005-0000-0000-000074000000}"/>
    <cellStyle name="Komma 2 5 5" xfId="235" xr:uid="{00000000-0005-0000-0000-000075000000}"/>
    <cellStyle name="Komma 2 6" xfId="129" xr:uid="{00000000-0005-0000-0000-000076000000}"/>
    <cellStyle name="Komma 2 6 2" xfId="358" xr:uid="{00000000-0005-0000-0000-000077000000}"/>
    <cellStyle name="Komma 2 6 3" xfId="451" xr:uid="{00000000-0005-0000-0000-000078000000}"/>
    <cellStyle name="Komma 2 6 4" xfId="265" xr:uid="{00000000-0005-0000-0000-000079000000}"/>
    <cellStyle name="Komma 2 7" xfId="321" xr:uid="{00000000-0005-0000-0000-00007A000000}"/>
    <cellStyle name="Komma 2 8" xfId="414" xr:uid="{00000000-0005-0000-0000-00007B000000}"/>
    <cellStyle name="Komma 2 9" xfId="228" xr:uid="{00000000-0005-0000-0000-00007C000000}"/>
    <cellStyle name="Komma 3" xfId="4" xr:uid="{00000000-0005-0000-0000-00007D000000}"/>
    <cellStyle name="Komma 3 2" xfId="63" xr:uid="{00000000-0005-0000-0000-00007E000000}"/>
    <cellStyle name="Komma 3 2 2" xfId="138" xr:uid="{00000000-0005-0000-0000-00007F000000}"/>
    <cellStyle name="Komma 3 2 2 2" xfId="367" xr:uid="{00000000-0005-0000-0000-000080000000}"/>
    <cellStyle name="Komma 3 2 2 3" xfId="460" xr:uid="{00000000-0005-0000-0000-000081000000}"/>
    <cellStyle name="Komma 3 2 2 4" xfId="274" xr:uid="{00000000-0005-0000-0000-000082000000}"/>
    <cellStyle name="Komma 3 2 3" xfId="330" xr:uid="{00000000-0005-0000-0000-000083000000}"/>
    <cellStyle name="Komma 3 2 4" xfId="423" xr:uid="{00000000-0005-0000-0000-000084000000}"/>
    <cellStyle name="Komma 3 2 5" xfId="237" xr:uid="{00000000-0005-0000-0000-000085000000}"/>
    <cellStyle name="Komma 3 3" xfId="137" xr:uid="{00000000-0005-0000-0000-000086000000}"/>
    <cellStyle name="Komma 3 3 2" xfId="366" xr:uid="{00000000-0005-0000-0000-000087000000}"/>
    <cellStyle name="Komma 3 3 3" xfId="459" xr:uid="{00000000-0005-0000-0000-000088000000}"/>
    <cellStyle name="Komma 3 3 4" xfId="273" xr:uid="{00000000-0005-0000-0000-000089000000}"/>
    <cellStyle name="Komma 3 4" xfId="329" xr:uid="{00000000-0005-0000-0000-00008A000000}"/>
    <cellStyle name="Komma 3 5" xfId="422" xr:uid="{00000000-0005-0000-0000-00008B000000}"/>
    <cellStyle name="Komma 3 6" xfId="236" xr:uid="{00000000-0005-0000-0000-00008C000000}"/>
    <cellStyle name="Komma 3 7" xfId="62" xr:uid="{00000000-0005-0000-0000-00008D000000}"/>
    <cellStyle name="Komma 3 8" xfId="22" xr:uid="{00000000-0005-0000-0000-00008E000000}"/>
    <cellStyle name="Komma 4" xfId="114" xr:uid="{00000000-0005-0000-0000-00008F000000}"/>
    <cellStyle name="Komma 4 2" xfId="344" xr:uid="{00000000-0005-0000-0000-000090000000}"/>
    <cellStyle name="Komma 4 3" xfId="437" xr:uid="{00000000-0005-0000-0000-000091000000}"/>
    <cellStyle name="Komma 4 4" xfId="251" xr:uid="{00000000-0005-0000-0000-000092000000}"/>
    <cellStyle name="Komma 5" xfId="122" xr:uid="{00000000-0005-0000-0000-000093000000}"/>
    <cellStyle name="Komma 5 2" xfId="351" xr:uid="{00000000-0005-0000-0000-000094000000}"/>
    <cellStyle name="Komma 5 3" xfId="444" xr:uid="{00000000-0005-0000-0000-000095000000}"/>
    <cellStyle name="Komma 5 4" xfId="258" xr:uid="{00000000-0005-0000-0000-000096000000}"/>
    <cellStyle name="Komma 6" xfId="153" xr:uid="{00000000-0005-0000-0000-000097000000}"/>
    <cellStyle name="Komma 6 2" xfId="382" xr:uid="{00000000-0005-0000-0000-000098000000}"/>
    <cellStyle name="Komma 6 3" xfId="475" xr:uid="{00000000-0005-0000-0000-000099000000}"/>
    <cellStyle name="Komma 6 4" xfId="289" xr:uid="{00000000-0005-0000-0000-00009A000000}"/>
    <cellStyle name="Komma 7" xfId="161" xr:uid="{00000000-0005-0000-0000-00009B000000}"/>
    <cellStyle name="Komma 7 2" xfId="390" xr:uid="{00000000-0005-0000-0000-00009C000000}"/>
    <cellStyle name="Komma 7 3" xfId="483" xr:uid="{00000000-0005-0000-0000-00009D000000}"/>
    <cellStyle name="Komma 7 4" xfId="297" xr:uid="{00000000-0005-0000-0000-00009E000000}"/>
    <cellStyle name="Komma 8" xfId="167" xr:uid="{00000000-0005-0000-0000-00009F000000}"/>
    <cellStyle name="Komma 8 2" xfId="396" xr:uid="{00000000-0005-0000-0000-0000A0000000}"/>
    <cellStyle name="Komma 8 3" xfId="489" xr:uid="{00000000-0005-0000-0000-0000A1000000}"/>
    <cellStyle name="Komma 8 4" xfId="303" xr:uid="{00000000-0005-0000-0000-0000A2000000}"/>
    <cellStyle name="Komma 9" xfId="173" xr:uid="{00000000-0005-0000-0000-0000A3000000}"/>
    <cellStyle name="Komma 9 2" xfId="402" xr:uid="{00000000-0005-0000-0000-0000A4000000}"/>
    <cellStyle name="Komma 9 3" xfId="495" xr:uid="{00000000-0005-0000-0000-0000A5000000}"/>
    <cellStyle name="Komma 9 4" xfId="309" xr:uid="{00000000-0005-0000-0000-0000A6000000}"/>
    <cellStyle name="Link" xfId="8" builtinId="8"/>
    <cellStyle name="med ultramarine  30%" xfId="7" xr:uid="{00000000-0005-0000-0000-0000A8000000}"/>
    <cellStyle name="Migliaia 2" xfId="221" xr:uid="{00000000-0005-0000-0000-0000A9000000}"/>
    <cellStyle name="Migliaia 2 2" xfId="408" xr:uid="{00000000-0005-0000-0000-0000AA000000}"/>
    <cellStyle name="Migliaia 2 3" xfId="501" xr:uid="{00000000-0005-0000-0000-0000AB000000}"/>
    <cellStyle name="Migliaia 2 4" xfId="315" xr:uid="{00000000-0005-0000-0000-0000AC000000}"/>
    <cellStyle name="Milliers 2" xfId="64" xr:uid="{00000000-0005-0000-0000-0000AD000000}"/>
    <cellStyle name="Milliers 2 10" xfId="163" xr:uid="{00000000-0005-0000-0000-0000AE000000}"/>
    <cellStyle name="Milliers 2 10 2" xfId="392" xr:uid="{00000000-0005-0000-0000-0000AF000000}"/>
    <cellStyle name="Milliers 2 10 3" xfId="485" xr:uid="{00000000-0005-0000-0000-0000B0000000}"/>
    <cellStyle name="Milliers 2 10 4" xfId="299" xr:uid="{00000000-0005-0000-0000-0000B1000000}"/>
    <cellStyle name="Milliers 2 11" xfId="169" xr:uid="{00000000-0005-0000-0000-0000B2000000}"/>
    <cellStyle name="Milliers 2 11 2" xfId="398" xr:uid="{00000000-0005-0000-0000-0000B3000000}"/>
    <cellStyle name="Milliers 2 11 3" xfId="491" xr:uid="{00000000-0005-0000-0000-0000B4000000}"/>
    <cellStyle name="Milliers 2 11 4" xfId="305" xr:uid="{00000000-0005-0000-0000-0000B5000000}"/>
    <cellStyle name="Milliers 2 12" xfId="175" xr:uid="{00000000-0005-0000-0000-0000B6000000}"/>
    <cellStyle name="Milliers 2 12 2" xfId="404" xr:uid="{00000000-0005-0000-0000-0000B7000000}"/>
    <cellStyle name="Milliers 2 12 3" xfId="497" xr:uid="{00000000-0005-0000-0000-0000B8000000}"/>
    <cellStyle name="Milliers 2 12 4" xfId="311" xr:uid="{00000000-0005-0000-0000-0000B9000000}"/>
    <cellStyle name="Milliers 2 13" xfId="223" xr:uid="{00000000-0005-0000-0000-0000BA000000}"/>
    <cellStyle name="Milliers 2 13 2" xfId="410" xr:uid="{00000000-0005-0000-0000-0000BB000000}"/>
    <cellStyle name="Milliers 2 13 3" xfId="503" xr:uid="{00000000-0005-0000-0000-0000BC000000}"/>
    <cellStyle name="Milliers 2 13 4" xfId="317" xr:uid="{00000000-0005-0000-0000-0000BD000000}"/>
    <cellStyle name="Milliers 2 14" xfId="331" xr:uid="{00000000-0005-0000-0000-0000BE000000}"/>
    <cellStyle name="Milliers 2 15" xfId="424" xr:uid="{00000000-0005-0000-0000-0000BF000000}"/>
    <cellStyle name="Milliers 2 16" xfId="238" xr:uid="{00000000-0005-0000-0000-0000C0000000}"/>
    <cellStyle name="Milliers 2 2" xfId="65" xr:uid="{00000000-0005-0000-0000-0000C1000000}"/>
    <cellStyle name="Milliers 2 2 2" xfId="66" xr:uid="{00000000-0005-0000-0000-0000C2000000}"/>
    <cellStyle name="Milliers 2 2 2 2" xfId="141" xr:uid="{00000000-0005-0000-0000-0000C3000000}"/>
    <cellStyle name="Milliers 2 2 2 2 2" xfId="370" xr:uid="{00000000-0005-0000-0000-0000C4000000}"/>
    <cellStyle name="Milliers 2 2 2 2 3" xfId="463" xr:uid="{00000000-0005-0000-0000-0000C5000000}"/>
    <cellStyle name="Milliers 2 2 2 2 4" xfId="277" xr:uid="{00000000-0005-0000-0000-0000C6000000}"/>
    <cellStyle name="Milliers 2 2 2 3" xfId="333" xr:uid="{00000000-0005-0000-0000-0000C7000000}"/>
    <cellStyle name="Milliers 2 2 2 4" xfId="426" xr:uid="{00000000-0005-0000-0000-0000C8000000}"/>
    <cellStyle name="Milliers 2 2 2 5" xfId="240" xr:uid="{00000000-0005-0000-0000-0000C9000000}"/>
    <cellStyle name="Milliers 2 2 3" xfId="67" xr:uid="{00000000-0005-0000-0000-0000CA000000}"/>
    <cellStyle name="Milliers 2 2 3 2" xfId="142" xr:uid="{00000000-0005-0000-0000-0000CB000000}"/>
    <cellStyle name="Milliers 2 2 3 2 2" xfId="371" xr:uid="{00000000-0005-0000-0000-0000CC000000}"/>
    <cellStyle name="Milliers 2 2 3 2 3" xfId="464" xr:uid="{00000000-0005-0000-0000-0000CD000000}"/>
    <cellStyle name="Milliers 2 2 3 2 4" xfId="278" xr:uid="{00000000-0005-0000-0000-0000CE000000}"/>
    <cellStyle name="Milliers 2 2 3 3" xfId="334" xr:uid="{00000000-0005-0000-0000-0000CF000000}"/>
    <cellStyle name="Milliers 2 2 3 4" xfId="427" xr:uid="{00000000-0005-0000-0000-0000D0000000}"/>
    <cellStyle name="Milliers 2 2 3 5" xfId="241" xr:uid="{00000000-0005-0000-0000-0000D1000000}"/>
    <cellStyle name="Milliers 2 2 4" xfId="68" xr:uid="{00000000-0005-0000-0000-0000D2000000}"/>
    <cellStyle name="Milliers 2 2 4 2" xfId="143" xr:uid="{00000000-0005-0000-0000-0000D3000000}"/>
    <cellStyle name="Milliers 2 2 4 2 2" xfId="372" xr:uid="{00000000-0005-0000-0000-0000D4000000}"/>
    <cellStyle name="Milliers 2 2 4 2 3" xfId="465" xr:uid="{00000000-0005-0000-0000-0000D5000000}"/>
    <cellStyle name="Milliers 2 2 4 2 4" xfId="279" xr:uid="{00000000-0005-0000-0000-0000D6000000}"/>
    <cellStyle name="Milliers 2 2 4 3" xfId="335" xr:uid="{00000000-0005-0000-0000-0000D7000000}"/>
    <cellStyle name="Milliers 2 2 4 4" xfId="428" xr:uid="{00000000-0005-0000-0000-0000D8000000}"/>
    <cellStyle name="Milliers 2 2 4 5" xfId="242" xr:uid="{00000000-0005-0000-0000-0000D9000000}"/>
    <cellStyle name="Milliers 2 2 5" xfId="140" xr:uid="{00000000-0005-0000-0000-0000DA000000}"/>
    <cellStyle name="Milliers 2 2 5 2" xfId="369" xr:uid="{00000000-0005-0000-0000-0000DB000000}"/>
    <cellStyle name="Milliers 2 2 5 3" xfId="462" xr:uid="{00000000-0005-0000-0000-0000DC000000}"/>
    <cellStyle name="Milliers 2 2 5 4" xfId="276" xr:uid="{00000000-0005-0000-0000-0000DD000000}"/>
    <cellStyle name="Milliers 2 2 6" xfId="332" xr:uid="{00000000-0005-0000-0000-0000DE000000}"/>
    <cellStyle name="Milliers 2 2 7" xfId="425" xr:uid="{00000000-0005-0000-0000-0000DF000000}"/>
    <cellStyle name="Milliers 2 2 8" xfId="239" xr:uid="{00000000-0005-0000-0000-0000E0000000}"/>
    <cellStyle name="Milliers 2 3" xfId="69" xr:uid="{00000000-0005-0000-0000-0000E1000000}"/>
    <cellStyle name="Milliers 2 3 2" xfId="144" xr:uid="{00000000-0005-0000-0000-0000E2000000}"/>
    <cellStyle name="Milliers 2 3 2 2" xfId="373" xr:uid="{00000000-0005-0000-0000-0000E3000000}"/>
    <cellStyle name="Milliers 2 3 2 3" xfId="466" xr:uid="{00000000-0005-0000-0000-0000E4000000}"/>
    <cellStyle name="Milliers 2 3 2 4" xfId="280" xr:uid="{00000000-0005-0000-0000-0000E5000000}"/>
    <cellStyle name="Milliers 2 3 3" xfId="336" xr:uid="{00000000-0005-0000-0000-0000E6000000}"/>
    <cellStyle name="Milliers 2 3 4" xfId="429" xr:uid="{00000000-0005-0000-0000-0000E7000000}"/>
    <cellStyle name="Milliers 2 3 5" xfId="243" xr:uid="{00000000-0005-0000-0000-0000E8000000}"/>
    <cellStyle name="Milliers 2 4" xfId="70" xr:uid="{00000000-0005-0000-0000-0000E9000000}"/>
    <cellStyle name="Milliers 2 4 2" xfId="145" xr:uid="{00000000-0005-0000-0000-0000EA000000}"/>
    <cellStyle name="Milliers 2 4 2 2" xfId="374" xr:uid="{00000000-0005-0000-0000-0000EB000000}"/>
    <cellStyle name="Milliers 2 4 2 3" xfId="467" xr:uid="{00000000-0005-0000-0000-0000EC000000}"/>
    <cellStyle name="Milliers 2 4 2 4" xfId="281" xr:uid="{00000000-0005-0000-0000-0000ED000000}"/>
    <cellStyle name="Milliers 2 4 3" xfId="337" xr:uid="{00000000-0005-0000-0000-0000EE000000}"/>
    <cellStyle name="Milliers 2 4 4" xfId="430" xr:uid="{00000000-0005-0000-0000-0000EF000000}"/>
    <cellStyle name="Milliers 2 4 5" xfId="244" xr:uid="{00000000-0005-0000-0000-0000F0000000}"/>
    <cellStyle name="Milliers 2 5" xfId="71" xr:uid="{00000000-0005-0000-0000-0000F1000000}"/>
    <cellStyle name="Milliers 2 5 2" xfId="146" xr:uid="{00000000-0005-0000-0000-0000F2000000}"/>
    <cellStyle name="Milliers 2 5 2 2" xfId="375" xr:uid="{00000000-0005-0000-0000-0000F3000000}"/>
    <cellStyle name="Milliers 2 5 2 3" xfId="468" xr:uid="{00000000-0005-0000-0000-0000F4000000}"/>
    <cellStyle name="Milliers 2 5 2 4" xfId="282" xr:uid="{00000000-0005-0000-0000-0000F5000000}"/>
    <cellStyle name="Milliers 2 5 3" xfId="338" xr:uid="{00000000-0005-0000-0000-0000F6000000}"/>
    <cellStyle name="Milliers 2 5 4" xfId="431" xr:uid="{00000000-0005-0000-0000-0000F7000000}"/>
    <cellStyle name="Milliers 2 5 5" xfId="245" xr:uid="{00000000-0005-0000-0000-0000F8000000}"/>
    <cellStyle name="Milliers 2 6" xfId="116" xr:uid="{00000000-0005-0000-0000-0000F9000000}"/>
    <cellStyle name="Milliers 2 6 2" xfId="346" xr:uid="{00000000-0005-0000-0000-0000FA000000}"/>
    <cellStyle name="Milliers 2 6 3" xfId="439" xr:uid="{00000000-0005-0000-0000-0000FB000000}"/>
    <cellStyle name="Milliers 2 6 4" xfId="253" xr:uid="{00000000-0005-0000-0000-0000FC000000}"/>
    <cellStyle name="Milliers 2 7" xfId="124" xr:uid="{00000000-0005-0000-0000-0000FD000000}"/>
    <cellStyle name="Milliers 2 7 2" xfId="353" xr:uid="{00000000-0005-0000-0000-0000FE000000}"/>
    <cellStyle name="Milliers 2 7 3" xfId="446" xr:uid="{00000000-0005-0000-0000-0000FF000000}"/>
    <cellStyle name="Milliers 2 7 4" xfId="260" xr:uid="{00000000-0005-0000-0000-000000010000}"/>
    <cellStyle name="Milliers 2 8" xfId="139" xr:uid="{00000000-0005-0000-0000-000001010000}"/>
    <cellStyle name="Milliers 2 8 2" xfId="368" xr:uid="{00000000-0005-0000-0000-000002010000}"/>
    <cellStyle name="Milliers 2 8 3" xfId="461" xr:uid="{00000000-0005-0000-0000-000003010000}"/>
    <cellStyle name="Milliers 2 8 4" xfId="275" xr:uid="{00000000-0005-0000-0000-000004010000}"/>
    <cellStyle name="Milliers 2 9" xfId="155" xr:uid="{00000000-0005-0000-0000-000005010000}"/>
    <cellStyle name="Milliers 2 9 2" xfId="384" xr:uid="{00000000-0005-0000-0000-000006010000}"/>
    <cellStyle name="Milliers 2 9 3" xfId="477" xr:uid="{00000000-0005-0000-0000-000007010000}"/>
    <cellStyle name="Milliers 2 9 4" xfId="291" xr:uid="{00000000-0005-0000-0000-000008010000}"/>
    <cellStyle name="Milliers_tab_7_f_octobre_03" xfId="17" xr:uid="{00000000-0005-0000-0000-000009010000}"/>
    <cellStyle name="Neutral 2" xfId="72" xr:uid="{00000000-0005-0000-0000-00000A010000}"/>
    <cellStyle name="Neutrale 2" xfId="215" xr:uid="{00000000-0005-0000-0000-00000B010000}"/>
    <cellStyle name="Normal 2" xfId="73" xr:uid="{00000000-0005-0000-0000-00000C010000}"/>
    <cellStyle name="Normal 2 10" xfId="222" xr:uid="{00000000-0005-0000-0000-00000D010000}"/>
    <cellStyle name="Normal 2 10 2" xfId="409" xr:uid="{00000000-0005-0000-0000-00000E010000}"/>
    <cellStyle name="Normal 2 10 3" xfId="502" xr:uid="{00000000-0005-0000-0000-00000F010000}"/>
    <cellStyle name="Normal 2 10 4" xfId="316" xr:uid="{00000000-0005-0000-0000-000010010000}"/>
    <cellStyle name="Normal 2 11" xfId="339" xr:uid="{00000000-0005-0000-0000-000011010000}"/>
    <cellStyle name="Normal 2 12" xfId="432" xr:uid="{00000000-0005-0000-0000-000012010000}"/>
    <cellStyle name="Normal 2 13" xfId="246" xr:uid="{00000000-0005-0000-0000-000013010000}"/>
    <cellStyle name="Normal 2 2" xfId="21" xr:uid="{00000000-0005-0000-0000-000014010000}"/>
    <cellStyle name="Normal 2 2 2" xfId="74" xr:uid="{00000000-0005-0000-0000-000015010000}"/>
    <cellStyle name="Normal 2 3" xfId="115" xr:uid="{00000000-0005-0000-0000-000016010000}"/>
    <cellStyle name="Normal 2 3 2" xfId="345" xr:uid="{00000000-0005-0000-0000-000017010000}"/>
    <cellStyle name="Normal 2 3 3" xfId="438" xr:uid="{00000000-0005-0000-0000-000018010000}"/>
    <cellStyle name="Normal 2 3 4" xfId="252" xr:uid="{00000000-0005-0000-0000-000019010000}"/>
    <cellStyle name="Normal 2 4" xfId="123" xr:uid="{00000000-0005-0000-0000-00001A010000}"/>
    <cellStyle name="Normal 2 4 2" xfId="352" xr:uid="{00000000-0005-0000-0000-00001B010000}"/>
    <cellStyle name="Normal 2 4 3" xfId="445" xr:uid="{00000000-0005-0000-0000-00001C010000}"/>
    <cellStyle name="Normal 2 4 4" xfId="259" xr:uid="{00000000-0005-0000-0000-00001D010000}"/>
    <cellStyle name="Normal 2 5" xfId="147" xr:uid="{00000000-0005-0000-0000-00001E010000}"/>
    <cellStyle name="Normal 2 5 2" xfId="376" xr:uid="{00000000-0005-0000-0000-00001F010000}"/>
    <cellStyle name="Normal 2 5 3" xfId="469" xr:uid="{00000000-0005-0000-0000-000020010000}"/>
    <cellStyle name="Normal 2 5 4" xfId="283" xr:uid="{00000000-0005-0000-0000-000021010000}"/>
    <cellStyle name="Normal 2 6" xfId="154" xr:uid="{00000000-0005-0000-0000-000022010000}"/>
    <cellStyle name="Normal 2 6 2" xfId="383" xr:uid="{00000000-0005-0000-0000-000023010000}"/>
    <cellStyle name="Normal 2 6 3" xfId="476" xr:uid="{00000000-0005-0000-0000-000024010000}"/>
    <cellStyle name="Normal 2 6 4" xfId="290" xr:uid="{00000000-0005-0000-0000-000025010000}"/>
    <cellStyle name="Normal 2 7" xfId="162" xr:uid="{00000000-0005-0000-0000-000026010000}"/>
    <cellStyle name="Normal 2 7 2" xfId="391" xr:uid="{00000000-0005-0000-0000-000027010000}"/>
    <cellStyle name="Normal 2 7 3" xfId="484" xr:uid="{00000000-0005-0000-0000-000028010000}"/>
    <cellStyle name="Normal 2 7 4" xfId="298" xr:uid="{00000000-0005-0000-0000-000029010000}"/>
    <cellStyle name="Normal 2 8" xfId="168" xr:uid="{00000000-0005-0000-0000-00002A010000}"/>
    <cellStyle name="Normal 2 8 2" xfId="397" xr:uid="{00000000-0005-0000-0000-00002B010000}"/>
    <cellStyle name="Normal 2 8 3" xfId="490" xr:uid="{00000000-0005-0000-0000-00002C010000}"/>
    <cellStyle name="Normal 2 8 4" xfId="304" xr:uid="{00000000-0005-0000-0000-00002D010000}"/>
    <cellStyle name="Normal 2 9" xfId="174" xr:uid="{00000000-0005-0000-0000-00002E010000}"/>
    <cellStyle name="Normal 2 9 2" xfId="403" xr:uid="{00000000-0005-0000-0000-00002F010000}"/>
    <cellStyle name="Normal 2 9 3" xfId="496" xr:uid="{00000000-0005-0000-0000-000030010000}"/>
    <cellStyle name="Normal 2 9 4" xfId="310" xr:uid="{00000000-0005-0000-0000-000031010000}"/>
    <cellStyle name="Normal 3" xfId="75" xr:uid="{00000000-0005-0000-0000-000032010000}"/>
    <cellStyle name="Normal 4" xfId="76" xr:uid="{00000000-0005-0000-0000-000033010000}"/>
    <cellStyle name="Normal 4 10" xfId="224" xr:uid="{00000000-0005-0000-0000-000034010000}"/>
    <cellStyle name="Normal 4 10 2" xfId="411" xr:uid="{00000000-0005-0000-0000-000035010000}"/>
    <cellStyle name="Normal 4 10 3" xfId="504" xr:uid="{00000000-0005-0000-0000-000036010000}"/>
    <cellStyle name="Normal 4 10 4" xfId="318" xr:uid="{00000000-0005-0000-0000-000037010000}"/>
    <cellStyle name="Normal 4 11" xfId="340" xr:uid="{00000000-0005-0000-0000-000038010000}"/>
    <cellStyle name="Normal 4 12" xfId="433" xr:uid="{00000000-0005-0000-0000-000039010000}"/>
    <cellStyle name="Normal 4 13" xfId="247" xr:uid="{00000000-0005-0000-0000-00003A010000}"/>
    <cellStyle name="Normal 4 2" xfId="77" xr:uid="{00000000-0005-0000-0000-00003B010000}"/>
    <cellStyle name="Normal 4 2 10" xfId="341" xr:uid="{00000000-0005-0000-0000-00003C010000}"/>
    <cellStyle name="Normal 4 2 11" xfId="434" xr:uid="{00000000-0005-0000-0000-00003D010000}"/>
    <cellStyle name="Normal 4 2 12" xfId="248" xr:uid="{00000000-0005-0000-0000-00003E010000}"/>
    <cellStyle name="Normal 4 2 2" xfId="119" xr:uid="{00000000-0005-0000-0000-00003F010000}"/>
    <cellStyle name="Normal 4 2 2 2" xfId="349" xr:uid="{00000000-0005-0000-0000-000040010000}"/>
    <cellStyle name="Normal 4 2 2 3" xfId="442" xr:uid="{00000000-0005-0000-0000-000041010000}"/>
    <cellStyle name="Normal 4 2 2 4" xfId="256" xr:uid="{00000000-0005-0000-0000-000042010000}"/>
    <cellStyle name="Normal 4 2 3" xfId="127" xr:uid="{00000000-0005-0000-0000-000043010000}"/>
    <cellStyle name="Normal 4 2 3 2" xfId="356" xr:uid="{00000000-0005-0000-0000-000044010000}"/>
    <cellStyle name="Normal 4 2 3 3" xfId="449" xr:uid="{00000000-0005-0000-0000-000045010000}"/>
    <cellStyle name="Normal 4 2 3 4" xfId="263" xr:uid="{00000000-0005-0000-0000-000046010000}"/>
    <cellStyle name="Normal 4 2 4" xfId="149" xr:uid="{00000000-0005-0000-0000-000047010000}"/>
    <cellStyle name="Normal 4 2 4 2" xfId="378" xr:uid="{00000000-0005-0000-0000-000048010000}"/>
    <cellStyle name="Normal 4 2 4 3" xfId="471" xr:uid="{00000000-0005-0000-0000-000049010000}"/>
    <cellStyle name="Normal 4 2 4 4" xfId="285" xr:uid="{00000000-0005-0000-0000-00004A010000}"/>
    <cellStyle name="Normal 4 2 5" xfId="158" xr:uid="{00000000-0005-0000-0000-00004B010000}"/>
    <cellStyle name="Normal 4 2 5 2" xfId="387" xr:uid="{00000000-0005-0000-0000-00004C010000}"/>
    <cellStyle name="Normal 4 2 5 3" xfId="480" xr:uid="{00000000-0005-0000-0000-00004D010000}"/>
    <cellStyle name="Normal 4 2 5 4" xfId="294" xr:uid="{00000000-0005-0000-0000-00004E010000}"/>
    <cellStyle name="Normal 4 2 6" xfId="166" xr:uid="{00000000-0005-0000-0000-00004F010000}"/>
    <cellStyle name="Normal 4 2 6 2" xfId="395" xr:uid="{00000000-0005-0000-0000-000050010000}"/>
    <cellStyle name="Normal 4 2 6 3" xfId="488" xr:uid="{00000000-0005-0000-0000-000051010000}"/>
    <cellStyle name="Normal 4 2 6 4" xfId="302" xr:uid="{00000000-0005-0000-0000-000052010000}"/>
    <cellStyle name="Normal 4 2 7" xfId="172" xr:uid="{00000000-0005-0000-0000-000053010000}"/>
    <cellStyle name="Normal 4 2 7 2" xfId="401" xr:uid="{00000000-0005-0000-0000-000054010000}"/>
    <cellStyle name="Normal 4 2 7 3" xfId="494" xr:uid="{00000000-0005-0000-0000-000055010000}"/>
    <cellStyle name="Normal 4 2 7 4" xfId="308" xr:uid="{00000000-0005-0000-0000-000056010000}"/>
    <cellStyle name="Normal 4 2 8" xfId="178" xr:uid="{00000000-0005-0000-0000-000057010000}"/>
    <cellStyle name="Normal 4 2 8 2" xfId="407" xr:uid="{00000000-0005-0000-0000-000058010000}"/>
    <cellStyle name="Normal 4 2 8 3" xfId="500" xr:uid="{00000000-0005-0000-0000-000059010000}"/>
    <cellStyle name="Normal 4 2 8 4" xfId="314" xr:uid="{00000000-0005-0000-0000-00005A010000}"/>
    <cellStyle name="Normal 4 2 9" xfId="227" xr:uid="{00000000-0005-0000-0000-00005B010000}"/>
    <cellStyle name="Normal 4 2 9 2" xfId="413" xr:uid="{00000000-0005-0000-0000-00005C010000}"/>
    <cellStyle name="Normal 4 2 9 3" xfId="506" xr:uid="{00000000-0005-0000-0000-00005D010000}"/>
    <cellStyle name="Normal 4 2 9 4" xfId="320" xr:uid="{00000000-0005-0000-0000-00005E010000}"/>
    <cellStyle name="Normal 4 3" xfId="117" xr:uid="{00000000-0005-0000-0000-00005F010000}"/>
    <cellStyle name="Normal 4 3 2" xfId="347" xr:uid="{00000000-0005-0000-0000-000060010000}"/>
    <cellStyle name="Normal 4 3 3" xfId="440" xr:uid="{00000000-0005-0000-0000-000061010000}"/>
    <cellStyle name="Normal 4 3 4" xfId="254" xr:uid="{00000000-0005-0000-0000-000062010000}"/>
    <cellStyle name="Normal 4 4" xfId="125" xr:uid="{00000000-0005-0000-0000-000063010000}"/>
    <cellStyle name="Normal 4 4 2" xfId="354" xr:uid="{00000000-0005-0000-0000-000064010000}"/>
    <cellStyle name="Normal 4 4 3" xfId="447" xr:uid="{00000000-0005-0000-0000-000065010000}"/>
    <cellStyle name="Normal 4 4 4" xfId="261" xr:uid="{00000000-0005-0000-0000-000066010000}"/>
    <cellStyle name="Normal 4 5" xfId="148" xr:uid="{00000000-0005-0000-0000-000067010000}"/>
    <cellStyle name="Normal 4 5 2" xfId="377" xr:uid="{00000000-0005-0000-0000-000068010000}"/>
    <cellStyle name="Normal 4 5 3" xfId="470" xr:uid="{00000000-0005-0000-0000-000069010000}"/>
    <cellStyle name="Normal 4 5 4" xfId="284" xr:uid="{00000000-0005-0000-0000-00006A010000}"/>
    <cellStyle name="Normal 4 6" xfId="156" xr:uid="{00000000-0005-0000-0000-00006B010000}"/>
    <cellStyle name="Normal 4 6 2" xfId="385" xr:uid="{00000000-0005-0000-0000-00006C010000}"/>
    <cellStyle name="Normal 4 6 3" xfId="478" xr:uid="{00000000-0005-0000-0000-00006D010000}"/>
    <cellStyle name="Normal 4 6 4" xfId="292" xr:uid="{00000000-0005-0000-0000-00006E010000}"/>
    <cellStyle name="Normal 4 7" xfId="164" xr:uid="{00000000-0005-0000-0000-00006F010000}"/>
    <cellStyle name="Normal 4 7 2" xfId="393" xr:uid="{00000000-0005-0000-0000-000070010000}"/>
    <cellStyle name="Normal 4 7 3" xfId="486" xr:uid="{00000000-0005-0000-0000-000071010000}"/>
    <cellStyle name="Normal 4 7 4" xfId="300" xr:uid="{00000000-0005-0000-0000-000072010000}"/>
    <cellStyle name="Normal 4 8" xfId="170" xr:uid="{00000000-0005-0000-0000-000073010000}"/>
    <cellStyle name="Normal 4 8 2" xfId="399" xr:uid="{00000000-0005-0000-0000-000074010000}"/>
    <cellStyle name="Normal 4 8 3" xfId="492" xr:uid="{00000000-0005-0000-0000-000075010000}"/>
    <cellStyle name="Normal 4 8 4" xfId="306" xr:uid="{00000000-0005-0000-0000-000076010000}"/>
    <cellStyle name="Normal 4 9" xfId="176" xr:uid="{00000000-0005-0000-0000-000077010000}"/>
    <cellStyle name="Normal 4 9 2" xfId="405" xr:uid="{00000000-0005-0000-0000-000078010000}"/>
    <cellStyle name="Normal 4 9 3" xfId="498" xr:uid="{00000000-0005-0000-0000-000079010000}"/>
    <cellStyle name="Normal 4 9 4" xfId="312" xr:uid="{00000000-0005-0000-0000-00007A010000}"/>
    <cellStyle name="Normal 5" xfId="78" xr:uid="{00000000-0005-0000-0000-00007B010000}"/>
    <cellStyle name="Normal 5 10" xfId="342" xr:uid="{00000000-0005-0000-0000-00007C010000}"/>
    <cellStyle name="Normal 5 11" xfId="435" xr:uid="{00000000-0005-0000-0000-00007D010000}"/>
    <cellStyle name="Normal 5 12" xfId="249" xr:uid="{00000000-0005-0000-0000-00007E010000}"/>
    <cellStyle name="Normal 5 2" xfId="118" xr:uid="{00000000-0005-0000-0000-00007F010000}"/>
    <cellStyle name="Normal 5 2 2" xfId="348" xr:uid="{00000000-0005-0000-0000-000080010000}"/>
    <cellStyle name="Normal 5 2 3" xfId="441" xr:uid="{00000000-0005-0000-0000-000081010000}"/>
    <cellStyle name="Normal 5 2 4" xfId="255" xr:uid="{00000000-0005-0000-0000-000082010000}"/>
    <cellStyle name="Normal 5 3" xfId="126" xr:uid="{00000000-0005-0000-0000-000083010000}"/>
    <cellStyle name="Normal 5 3 2" xfId="355" xr:uid="{00000000-0005-0000-0000-000084010000}"/>
    <cellStyle name="Normal 5 3 3" xfId="448" xr:uid="{00000000-0005-0000-0000-000085010000}"/>
    <cellStyle name="Normal 5 3 4" xfId="262" xr:uid="{00000000-0005-0000-0000-000086010000}"/>
    <cellStyle name="Normal 5 4" xfId="150" xr:uid="{00000000-0005-0000-0000-000087010000}"/>
    <cellStyle name="Normal 5 4 2" xfId="379" xr:uid="{00000000-0005-0000-0000-000088010000}"/>
    <cellStyle name="Normal 5 4 3" xfId="472" xr:uid="{00000000-0005-0000-0000-000089010000}"/>
    <cellStyle name="Normal 5 4 4" xfId="286" xr:uid="{00000000-0005-0000-0000-00008A010000}"/>
    <cellStyle name="Normal 5 5" xfId="157" xr:uid="{00000000-0005-0000-0000-00008B010000}"/>
    <cellStyle name="Normal 5 5 2" xfId="386" xr:uid="{00000000-0005-0000-0000-00008C010000}"/>
    <cellStyle name="Normal 5 5 3" xfId="479" xr:uid="{00000000-0005-0000-0000-00008D010000}"/>
    <cellStyle name="Normal 5 5 4" xfId="293" xr:uid="{00000000-0005-0000-0000-00008E010000}"/>
    <cellStyle name="Normal 5 6" xfId="165" xr:uid="{00000000-0005-0000-0000-00008F010000}"/>
    <cellStyle name="Normal 5 6 2" xfId="394" xr:uid="{00000000-0005-0000-0000-000090010000}"/>
    <cellStyle name="Normal 5 6 3" xfId="487" xr:uid="{00000000-0005-0000-0000-000091010000}"/>
    <cellStyle name="Normal 5 6 4" xfId="301" xr:uid="{00000000-0005-0000-0000-000092010000}"/>
    <cellStyle name="Normal 5 7" xfId="171" xr:uid="{00000000-0005-0000-0000-000093010000}"/>
    <cellStyle name="Normal 5 7 2" xfId="400" xr:uid="{00000000-0005-0000-0000-000094010000}"/>
    <cellStyle name="Normal 5 7 3" xfId="493" xr:uid="{00000000-0005-0000-0000-000095010000}"/>
    <cellStyle name="Normal 5 7 4" xfId="307" xr:uid="{00000000-0005-0000-0000-000096010000}"/>
    <cellStyle name="Normal 5 8" xfId="177" xr:uid="{00000000-0005-0000-0000-000097010000}"/>
    <cellStyle name="Normal 5 8 2" xfId="406" xr:uid="{00000000-0005-0000-0000-000098010000}"/>
    <cellStyle name="Normal 5 8 3" xfId="499" xr:uid="{00000000-0005-0000-0000-000099010000}"/>
    <cellStyle name="Normal 5 8 4" xfId="313" xr:uid="{00000000-0005-0000-0000-00009A010000}"/>
    <cellStyle name="Normal 5 9" xfId="225" xr:uid="{00000000-0005-0000-0000-00009B010000}"/>
    <cellStyle name="Normal 5 9 2" xfId="412" xr:uid="{00000000-0005-0000-0000-00009C010000}"/>
    <cellStyle name="Normal 5 9 3" xfId="505" xr:uid="{00000000-0005-0000-0000-00009D010000}"/>
    <cellStyle name="Normal 5 9 4" xfId="319" xr:uid="{00000000-0005-0000-0000-00009E010000}"/>
    <cellStyle name="Normal_tab_7_f_octobre_03" xfId="16" xr:uid="{00000000-0005-0000-0000-00009F010000}"/>
    <cellStyle name="Normale 2" xfId="79" xr:uid="{00000000-0005-0000-0000-0000A0010000}"/>
    <cellStyle name="Normale 2 2" xfId="80" xr:uid="{00000000-0005-0000-0000-0000A1010000}"/>
    <cellStyle name="Normale 3" xfId="81" xr:uid="{00000000-0005-0000-0000-0000A2010000}"/>
    <cellStyle name="Normale 4" xfId="82" xr:uid="{00000000-0005-0000-0000-0000A3010000}"/>
    <cellStyle name="Normale 4 2" xfId="83" xr:uid="{00000000-0005-0000-0000-0000A4010000}"/>
    <cellStyle name="Normale 5" xfId="84" xr:uid="{00000000-0005-0000-0000-0000A5010000}"/>
    <cellStyle name="Normale 6" xfId="85" xr:uid="{00000000-0005-0000-0000-0000A6010000}"/>
    <cellStyle name="Normale 6 2" xfId="151" xr:uid="{00000000-0005-0000-0000-0000A7010000}"/>
    <cellStyle name="Normale 6 2 2" xfId="380" xr:uid="{00000000-0005-0000-0000-0000A8010000}"/>
    <cellStyle name="Normale 6 2 3" xfId="473" xr:uid="{00000000-0005-0000-0000-0000A9010000}"/>
    <cellStyle name="Normale 6 2 4" xfId="287" xr:uid="{00000000-0005-0000-0000-0000AA010000}"/>
    <cellStyle name="Normale 6 3" xfId="343" xr:uid="{00000000-0005-0000-0000-0000AB010000}"/>
    <cellStyle name="Normale 6 4" xfId="436" xr:uid="{00000000-0005-0000-0000-0000AC010000}"/>
    <cellStyle name="Normale 6 5" xfId="250" xr:uid="{00000000-0005-0000-0000-0000AD010000}"/>
    <cellStyle name="Normale 7" xfId="23" xr:uid="{00000000-0005-0000-0000-0000AE010000}"/>
    <cellStyle name="Normale 8" xfId="179" xr:uid="{00000000-0005-0000-0000-0000AF010000}"/>
    <cellStyle name="Nota 2" xfId="216" xr:uid="{00000000-0005-0000-0000-0000B0010000}"/>
    <cellStyle name="Notiz 2" xfId="86" xr:uid="{00000000-0005-0000-0000-0000B1010000}"/>
    <cellStyle name="Output 2" xfId="217" xr:uid="{00000000-0005-0000-0000-0000B2010000}"/>
    <cellStyle name="Percentuale 2" xfId="87" xr:uid="{00000000-0005-0000-0000-0000B3010000}"/>
    <cellStyle name="Percentuale 2 2" xfId="88" xr:uid="{00000000-0005-0000-0000-0000B4010000}"/>
    <cellStyle name="Percentuale 3" xfId="89" xr:uid="{00000000-0005-0000-0000-0000B5010000}"/>
    <cellStyle name="Percentuale 3 2" xfId="90" xr:uid="{00000000-0005-0000-0000-0000B6010000}"/>
    <cellStyle name="Percentuale 4" xfId="91" xr:uid="{00000000-0005-0000-0000-0000B7010000}"/>
    <cellStyle name="Percentuale 5" xfId="226" xr:uid="{00000000-0005-0000-0000-0000B8010000}"/>
    <cellStyle name="Prozent 2" xfId="2" xr:uid="{00000000-0005-0000-0000-0000BA010000}"/>
    <cellStyle name="Prozent 2 2" xfId="11" xr:uid="{00000000-0005-0000-0000-0000BB010000}"/>
    <cellStyle name="Prozent 2 2 2" xfId="92" xr:uid="{00000000-0005-0000-0000-0000BC010000}"/>
    <cellStyle name="Prozent 3" xfId="5" xr:uid="{00000000-0005-0000-0000-0000BD010000}"/>
    <cellStyle name="Prozent 3 2" xfId="93" xr:uid="{00000000-0005-0000-0000-0000BE010000}"/>
    <cellStyle name="Prozent 4" xfId="120" xr:uid="{00000000-0005-0000-0000-0000BF010000}"/>
    <cellStyle name="Prozent 5" xfId="15" xr:uid="{00000000-0005-0000-0000-0000C0010000}"/>
    <cellStyle name="Schlecht 2" xfId="94" xr:uid="{00000000-0005-0000-0000-0000C1010000}"/>
    <cellStyle name="Standard" xfId="0" builtinId="0"/>
    <cellStyle name="Standard 10" xfId="128" xr:uid="{00000000-0005-0000-0000-0000C3010000}"/>
    <cellStyle name="Standard 10 2" xfId="357" xr:uid="{00000000-0005-0000-0000-0000C4010000}"/>
    <cellStyle name="Standard 10 3" xfId="450" xr:uid="{00000000-0005-0000-0000-0000C5010000}"/>
    <cellStyle name="Standard 10 4" xfId="264" xr:uid="{00000000-0005-0000-0000-0000C6010000}"/>
    <cellStyle name="Standard 11" xfId="152" xr:uid="{00000000-0005-0000-0000-0000C7010000}"/>
    <cellStyle name="Standard 11 2" xfId="381" xr:uid="{00000000-0005-0000-0000-0000C8010000}"/>
    <cellStyle name="Standard 11 3" xfId="474" xr:uid="{00000000-0005-0000-0000-0000C9010000}"/>
    <cellStyle name="Standard 11 4" xfId="288" xr:uid="{00000000-0005-0000-0000-0000CA010000}"/>
    <cellStyle name="Standard 12" xfId="159" xr:uid="{00000000-0005-0000-0000-0000CB010000}"/>
    <cellStyle name="Standard 12 2" xfId="388" xr:uid="{00000000-0005-0000-0000-0000CC010000}"/>
    <cellStyle name="Standard 12 3" xfId="481" xr:uid="{00000000-0005-0000-0000-0000CD010000}"/>
    <cellStyle name="Standard 12 4" xfId="295" xr:uid="{00000000-0005-0000-0000-0000CE010000}"/>
    <cellStyle name="Standard 13" xfId="160" xr:uid="{00000000-0005-0000-0000-0000CF010000}"/>
    <cellStyle name="Standard 13 2" xfId="389" xr:uid="{00000000-0005-0000-0000-0000D0010000}"/>
    <cellStyle name="Standard 13 3" xfId="482" xr:uid="{00000000-0005-0000-0000-0000D1010000}"/>
    <cellStyle name="Standard 13 4" xfId="296" xr:uid="{00000000-0005-0000-0000-0000D2010000}"/>
    <cellStyle name="Standard 14" xfId="14" xr:uid="{00000000-0005-0000-0000-0000D3010000}"/>
    <cellStyle name="Standard 15" xfId="13" xr:uid="{00000000-0005-0000-0000-0000D4010000}"/>
    <cellStyle name="Standard 16" xfId="509" xr:uid="{00000000-0005-0000-0000-0000D5010000}"/>
    <cellStyle name="Standard 2" xfId="1" xr:uid="{00000000-0005-0000-0000-0000D6010000}"/>
    <cellStyle name="Standard 2 2" xfId="9" xr:uid="{00000000-0005-0000-0000-0000D7010000}"/>
    <cellStyle name="Standard 3" xfId="6" xr:uid="{00000000-0005-0000-0000-0000D8010000}"/>
    <cellStyle name="Standard 3 2" xfId="12" xr:uid="{00000000-0005-0000-0000-0000D9010000}"/>
    <cellStyle name="Standard 3 2 2" xfId="95" xr:uid="{00000000-0005-0000-0000-0000DA010000}"/>
    <cellStyle name="Standard 3 3" xfId="18" xr:uid="{00000000-0005-0000-0000-0000DB010000}"/>
    <cellStyle name="Standard 4" xfId="10" xr:uid="{00000000-0005-0000-0000-0000DC010000}"/>
    <cellStyle name="Standard 4 2" xfId="96" xr:uid="{00000000-0005-0000-0000-0000DD010000}"/>
    <cellStyle name="Standard 4 2 2" xfId="97" xr:uid="{00000000-0005-0000-0000-0000DE010000}"/>
    <cellStyle name="Standard 5" xfId="98" xr:uid="{00000000-0005-0000-0000-0000DF010000}"/>
    <cellStyle name="Standard 5 2" xfId="99" xr:uid="{00000000-0005-0000-0000-0000E0010000}"/>
    <cellStyle name="Standard 5 3" xfId="100" xr:uid="{00000000-0005-0000-0000-0000E1010000}"/>
    <cellStyle name="Standard 6" xfId="101" xr:uid="{00000000-0005-0000-0000-0000E2010000}"/>
    <cellStyle name="Standard 6 2" xfId="102" xr:uid="{00000000-0005-0000-0000-0000E3010000}"/>
    <cellStyle name="Standard 7" xfId="103" xr:uid="{00000000-0005-0000-0000-0000E4010000}"/>
    <cellStyle name="Standard 7 2" xfId="104" xr:uid="{00000000-0005-0000-0000-0000E5010000}"/>
    <cellStyle name="Standard 8" xfId="113" xr:uid="{00000000-0005-0000-0000-0000E6010000}"/>
    <cellStyle name="Standard 9" xfId="121" xr:uid="{00000000-0005-0000-0000-0000E7010000}"/>
    <cellStyle name="Standard 9 2" xfId="350" xr:uid="{00000000-0005-0000-0000-0000E8010000}"/>
    <cellStyle name="Standard 9 3" xfId="443" xr:uid="{00000000-0005-0000-0000-0000E9010000}"/>
    <cellStyle name="Standard 9 4" xfId="257" xr:uid="{00000000-0005-0000-0000-0000EA010000}"/>
    <cellStyle name="Testo avviso 2" xfId="220" xr:uid="{00000000-0005-0000-0000-0000EB010000}"/>
    <cellStyle name="Testo descrittivo 2" xfId="207" xr:uid="{00000000-0005-0000-0000-0000EC010000}"/>
    <cellStyle name="Titolo 1 2" xfId="209" xr:uid="{00000000-0005-0000-0000-0000ED010000}"/>
    <cellStyle name="Titolo 2 2" xfId="210" xr:uid="{00000000-0005-0000-0000-0000EE010000}"/>
    <cellStyle name="Titolo 3 2" xfId="211" xr:uid="{00000000-0005-0000-0000-0000EF010000}"/>
    <cellStyle name="Titolo 3 2 2" xfId="507" xr:uid="{00000000-0005-0000-0000-0000F0010000}"/>
    <cellStyle name="Titolo 4 2" xfId="212" xr:uid="{00000000-0005-0000-0000-0000F1010000}"/>
    <cellStyle name="Titolo 5" xfId="218" xr:uid="{00000000-0005-0000-0000-0000F2010000}"/>
    <cellStyle name="Totale 2" xfId="219" xr:uid="{00000000-0005-0000-0000-0000F3010000}"/>
    <cellStyle name="Überschrift 1 2" xfId="105" xr:uid="{00000000-0005-0000-0000-0000F4010000}"/>
    <cellStyle name="Überschrift 2 2" xfId="106" xr:uid="{00000000-0005-0000-0000-0000F5010000}"/>
    <cellStyle name="Überschrift 3 2" xfId="107" xr:uid="{00000000-0005-0000-0000-0000F6010000}"/>
    <cellStyle name="Überschrift 3 2 2" xfId="508" xr:uid="{00000000-0005-0000-0000-0000F7010000}"/>
    <cellStyle name="Überschrift 4 2" xfId="108" xr:uid="{00000000-0005-0000-0000-0000F8010000}"/>
    <cellStyle name="Überschrift 5" xfId="109" xr:uid="{00000000-0005-0000-0000-0000F9010000}"/>
    <cellStyle name="Valore non valido 2" xfId="204" xr:uid="{00000000-0005-0000-0000-0000FA010000}"/>
    <cellStyle name="Valore valido 2" xfId="208" xr:uid="{00000000-0005-0000-0000-0000FB010000}"/>
    <cellStyle name="Verknüpfte Zelle 2" xfId="110" xr:uid="{00000000-0005-0000-0000-0000FC010000}"/>
    <cellStyle name="Warnender Text 2" xfId="111" xr:uid="{00000000-0005-0000-0000-0000FD010000}"/>
    <cellStyle name="Zelle überprüfen 2" xfId="112" xr:uid="{00000000-0005-0000-0000-0000FE010000}"/>
  </cellStyles>
  <dxfs count="451"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CCCCFF"/>
        </patternFill>
      </fill>
    </dxf>
    <dxf>
      <fill>
        <patternFill>
          <bgColor rgb="FF99CCFF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CCCCFF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CCFF"/>
        </patternFill>
      </fill>
    </dxf>
    <dxf>
      <fill>
        <patternFill>
          <bgColor rgb="FF99CCFF"/>
        </patternFill>
      </fill>
    </dxf>
    <dxf>
      <fill>
        <patternFill>
          <bgColor rgb="FFFFCC66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FFCC66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CCCC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CCCCFF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CCCC"/>
        </patternFill>
      </fill>
    </dxf>
    <dxf>
      <fill>
        <patternFill>
          <bgColor rgb="FFFFC000"/>
        </patternFill>
      </fill>
    </dxf>
    <dxf>
      <fill>
        <patternFill>
          <bgColor rgb="FFCC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CCCCFF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66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CC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66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CCECFF"/>
        </patternFill>
      </fill>
    </dxf>
    <dxf>
      <fill>
        <patternFill>
          <bgColor rgb="FF66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rgb="FFCCCC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9" tint="0.39994506668294322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0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99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99FFCC"/>
        </patternFill>
      </fill>
    </dxf>
    <dxf>
      <fill>
        <patternFill>
          <bgColor theme="0" tint="-0.24994659260841701"/>
        </patternFill>
      </fill>
    </dxf>
    <dxf>
      <fill>
        <patternFill>
          <bgColor rgb="FFCCECFF"/>
        </patternFill>
      </fill>
    </dxf>
    <dxf>
      <fill>
        <patternFill>
          <bgColor rgb="FF92D050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CCFF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99FFCC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92D050"/>
        </patternFill>
      </fill>
    </dxf>
    <dxf>
      <fill>
        <patternFill>
          <bgColor rgb="FFCCCCFF"/>
        </patternFill>
      </fill>
    </dxf>
    <dxf>
      <fill>
        <patternFill>
          <bgColor rgb="FF66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66FFCC"/>
        </patternFill>
      </fill>
    </dxf>
    <dxf>
      <fill>
        <patternFill>
          <bgColor rgb="FFCC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CCECFF"/>
        </patternFill>
      </fill>
    </dxf>
    <dxf>
      <fill>
        <patternFill>
          <bgColor rgb="FFCCC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92D050"/>
        </patternFill>
      </fill>
    </dxf>
    <dxf>
      <fill>
        <patternFill>
          <bgColor rgb="FFCCCC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66FFCC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92D050"/>
        </patternFill>
      </fill>
    </dxf>
    <dxf>
      <fill>
        <patternFill>
          <bgColor rgb="FFCCCC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99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CC66"/>
        </patternFill>
      </fill>
    </dxf>
    <dxf>
      <fill>
        <patternFill>
          <bgColor rgb="FFFFCCFF"/>
        </patternFill>
      </fill>
    </dxf>
    <dxf>
      <fill>
        <patternFill>
          <bgColor rgb="FF99FFCC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rgb="FFCCCCFF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CCCCFF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99FFCC"/>
      <color rgb="FFFF3300"/>
      <color rgb="FFFFCC66"/>
      <color rgb="FFCCCCFF"/>
      <color rgb="FF99CCFF"/>
      <color rgb="FFFFCC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200</xdr:row>
      <xdr:rowOff>476250</xdr:rowOff>
    </xdr:from>
    <xdr:to>
      <xdr:col>3</xdr:col>
      <xdr:colOff>466725</xdr:colOff>
      <xdr:row>200</xdr:row>
      <xdr:rowOff>723900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200275" y="114776250"/>
          <a:ext cx="314325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28575</xdr:colOff>
      <xdr:row>2</xdr:row>
      <xdr:rowOff>95251</xdr:rowOff>
    </xdr:from>
    <xdr:to>
      <xdr:col>3</xdr:col>
      <xdr:colOff>228601</xdr:colOff>
      <xdr:row>4</xdr:row>
      <xdr:rowOff>161925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200150" y="600076"/>
          <a:ext cx="1076326" cy="581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Typ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0" i="0" baseline="0">
              <a:effectLst/>
              <a:latin typeface="+mn-lt"/>
              <a:ea typeface="+mn-ea"/>
              <a:cs typeface="+mn-cs"/>
            </a:rPr>
            <a:t>M = Massnahmen</a:t>
          </a:r>
          <a:endParaRPr lang="de-DE" sz="8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= Eigenleistungen</a:t>
          </a:r>
          <a:b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DE" sz="1000" b="0" i="0" baseline="0">
              <a:effectLst/>
              <a:latin typeface="+mn-lt"/>
              <a:ea typeface="+mn-ea"/>
              <a:cs typeface="+mn-cs"/>
            </a:rPr>
            <a:t>ZT = Zwischentitel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28575</xdr:colOff>
      <xdr:row>2</xdr:row>
      <xdr:rowOff>171450</xdr:rowOff>
    </xdr:from>
    <xdr:to>
      <xdr:col>10</xdr:col>
      <xdr:colOff>457200</xdr:colOff>
      <xdr:row>4</xdr:row>
      <xdr:rowOff>171450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8239125" y="676275"/>
          <a:ext cx="1762125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Projekte mit Pauschalbeiträgen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Abgeltungen via Leistungseinheiten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AS = Aufwertung Strassenraum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LV = Langsamverkehr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wfi009\bvuhd$\1%20History\Aggloprogramme_1.%20Gen-2018-08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wfi009\bvuhd$\ATB\Projektabwicklung\AGGLO\AGGLO%202.%20GEN\4%20Projektliste\Aggloprogramme_2.%20G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agfs\laedagpilot$\ATB\Info\AGGLO\AGGLO%201.%20GEN\4%20Projektliste\Aggloprogramme_1.%20G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B\Projektabwicklung\AGGLO\AGGLO%203.%20GEN\4%20Projektliste\Aggloprogramme_3.%20Gen%20-%202019-03-2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B\Info\AGGLO\AGGLO%201.%20GEN\4%20Projektliste\Aggloprogramme_1.%20G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B\Projektabwicklung\AGGLO\AGGLO%202.%20GEN\4%20Projektliste\Aggloprogramme_2.%20Ge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B\Projektabwicklung\AGGLO\AGGLO%201.%20GEN\4%20Projektliste\1%20History\Aggloprogramme_1.%20Gen-2018-08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  <sheetName val="Statistik"/>
      <sheetName val="Projektliste(MASTER)"/>
      <sheetName val="AGGLO Zofingen Oftringen"/>
      <sheetName val="Finanzentwicklung"/>
      <sheetName val="Tabelle1"/>
      <sheetName val="Tabelle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ross Heidi BVUATB" id="{DE81AFE8-CE43-4E5A-8442-F2C463BC497A}" userId="S::heidi.gross@ag.ch::a4d39280-32b0-4100-a142-28777a0ca5f5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71" dT="2023-09-12T06:10:49.25" personId="{DE81AFE8-CE43-4E5A-8442-F2C463BC497A}" id="{7015EC23-FFBF-4006-B361-B4B5904E4289}">
    <text>Massnahmenänderung! Investitionskosten &gt;9.73 - effektiv 8'476'036.-- - Stand 12.9.2023</text>
  </threadedComment>
  <threadedComment ref="G171" dT="2023-09-12T06:11:36.74" personId="{DE81AFE8-CE43-4E5A-8442-F2C463BC497A}" id="{626E2DC4-2997-4345-BBAA-1E6477379D63}">
    <text xml:space="preserve">Massnahmenänderung! Bundesbeitrag &gt;3.41 - effektiv 2'966'600.-- - Stand 12.9.2023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.ch/media/kanton-aargau/bvu/mobilitaet-und-verkehr/verkehr-siedlung/agglomerationsprogramme-verkehr-und-siedlung/leitfaden-agglo-bvu-2019-04-30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DR1956"/>
  <sheetViews>
    <sheetView tabSelected="1" zoomScaleNormal="100" workbookViewId="0">
      <pane xSplit="11" ySplit="7" topLeftCell="L342" activePane="bottomRight" state="frozen"/>
      <selection pane="topRight" activeCell="L1" sqref="L1"/>
      <selection pane="bottomLeft" activeCell="A7" sqref="A7"/>
      <selection pane="bottomRight" activeCell="K352" sqref="K352"/>
    </sheetView>
  </sheetViews>
  <sheetFormatPr baseColWidth="10" defaultColWidth="11" defaultRowHeight="13.8" x14ac:dyDescent="0.25"/>
  <cols>
    <col min="1" max="1" width="15.09765625" customWidth="1"/>
    <col min="2" max="2" width="2.3984375" style="10" customWidth="1"/>
    <col min="3" max="3" width="8.3984375" customWidth="1"/>
    <col min="4" max="4" width="10.3984375" customWidth="1"/>
    <col min="5" max="5" width="47.09765625" style="8" customWidth="1"/>
    <col min="6" max="6" width="8.3984375" customWidth="1"/>
    <col min="7" max="7" width="9.09765625" customWidth="1"/>
    <col min="8" max="8" width="4.3984375" style="62" customWidth="1"/>
    <col min="9" max="9" width="17.09765625" bestFit="1" customWidth="1"/>
    <col min="10" max="10" width="7.3984375" customWidth="1"/>
    <col min="11" max="11" width="25.3984375" bestFit="1" customWidth="1"/>
  </cols>
  <sheetData>
    <row r="1" spans="1:12" s="2" customFormat="1" ht="15.6" x14ac:dyDescent="0.25">
      <c r="A1" s="65" t="s">
        <v>913</v>
      </c>
      <c r="B1" s="66"/>
      <c r="C1" s="67"/>
      <c r="D1" s="67"/>
      <c r="E1" s="145"/>
      <c r="F1" s="68"/>
      <c r="G1" s="68"/>
      <c r="H1" s="64"/>
      <c r="I1" s="1"/>
      <c r="J1" s="1"/>
      <c r="K1" s="69">
        <v>45208</v>
      </c>
      <c r="L1" s="4"/>
    </row>
    <row r="2" spans="1:12" s="2" customFormat="1" ht="23.85" customHeight="1" x14ac:dyDescent="0.25">
      <c r="A2" s="5" t="s">
        <v>682</v>
      </c>
      <c r="B2" s="58"/>
      <c r="C2" s="6"/>
      <c r="D2" s="6"/>
      <c r="E2" s="146"/>
      <c r="F2" s="3"/>
      <c r="K2" s="170" t="s">
        <v>813</v>
      </c>
      <c r="L2" s="4"/>
    </row>
    <row r="3" spans="1:12" ht="20.25" customHeight="1" x14ac:dyDescent="0.25">
      <c r="A3" s="7"/>
      <c r="C3" s="7"/>
      <c r="D3" s="7"/>
      <c r="E3" s="147"/>
      <c r="I3" s="8"/>
      <c r="K3" s="9"/>
      <c r="L3" s="4"/>
    </row>
    <row r="4" spans="1:12" ht="20.25" customHeight="1" x14ac:dyDescent="0.25">
      <c r="A4" s="7"/>
      <c r="C4" s="7"/>
      <c r="D4" s="7"/>
      <c r="E4" s="147"/>
      <c r="I4" s="8"/>
      <c r="K4" s="9"/>
      <c r="L4" s="4"/>
    </row>
    <row r="5" spans="1:12" s="2" customFormat="1" x14ac:dyDescent="0.25">
      <c r="A5" s="7"/>
      <c r="B5" s="10"/>
      <c r="C5" s="7"/>
      <c r="D5" s="7"/>
      <c r="E5" s="147"/>
      <c r="F5" s="44" t="s">
        <v>29</v>
      </c>
      <c r="G5" s="45"/>
      <c r="H5" s="70" t="s">
        <v>667</v>
      </c>
      <c r="I5" s="8"/>
      <c r="J5"/>
      <c r="K5" s="9"/>
    </row>
    <row r="6" spans="1:12" s="12" customFormat="1" ht="61.8" x14ac:dyDescent="0.2">
      <c r="A6" s="71" t="s">
        <v>673</v>
      </c>
      <c r="B6" s="109" t="s">
        <v>650</v>
      </c>
      <c r="C6" s="71" t="s">
        <v>3</v>
      </c>
      <c r="D6" s="71" t="s">
        <v>250</v>
      </c>
      <c r="E6" s="71" t="s">
        <v>30</v>
      </c>
      <c r="F6" s="72" t="s">
        <v>31</v>
      </c>
      <c r="G6" s="72" t="s">
        <v>32</v>
      </c>
      <c r="H6" s="73">
        <f>G7/F7</f>
        <v>0.3429241496429038</v>
      </c>
      <c r="I6" s="72" t="s">
        <v>33</v>
      </c>
      <c r="J6" s="33" t="s">
        <v>34</v>
      </c>
      <c r="K6" s="32" t="s">
        <v>35</v>
      </c>
    </row>
    <row r="7" spans="1:12" s="13" customFormat="1" ht="10.199999999999999" x14ac:dyDescent="0.25">
      <c r="A7" s="74">
        <f>SUBTOTAL(103,A8:A9965)</f>
        <v>339</v>
      </c>
      <c r="B7" s="75"/>
      <c r="C7" s="75"/>
      <c r="D7" s="75"/>
      <c r="E7" s="110" t="s">
        <v>676</v>
      </c>
      <c r="F7" s="76">
        <f>SUBTOTAL(109,F8:F9965)</f>
        <v>1857.8971200000008</v>
      </c>
      <c r="G7" s="76">
        <f>SUBTOTAL(109,G8:G9965)</f>
        <v>637.11779000000024</v>
      </c>
      <c r="H7" s="77"/>
      <c r="I7" s="75"/>
      <c r="J7" s="75"/>
      <c r="K7" s="43"/>
    </row>
    <row r="8" spans="1:12" s="15" customFormat="1" ht="57" customHeight="1" x14ac:dyDescent="0.25">
      <c r="A8" s="113" t="s">
        <v>25</v>
      </c>
      <c r="B8" s="113" t="s">
        <v>649</v>
      </c>
      <c r="C8" s="114">
        <v>2581.0059999999999</v>
      </c>
      <c r="D8" s="113" t="s">
        <v>36</v>
      </c>
      <c r="E8" s="114" t="s">
        <v>37</v>
      </c>
      <c r="F8" s="115">
        <v>5.17</v>
      </c>
      <c r="G8" s="115">
        <v>2.0680000000000001</v>
      </c>
      <c r="H8" s="116"/>
      <c r="I8" s="46"/>
      <c r="J8" s="82"/>
      <c r="K8" s="117"/>
    </row>
    <row r="9" spans="1:12" s="15" customFormat="1" ht="57" customHeight="1" x14ac:dyDescent="0.25">
      <c r="A9" s="83" t="s">
        <v>25</v>
      </c>
      <c r="B9" s="84" t="s">
        <v>651</v>
      </c>
      <c r="C9" s="83">
        <v>2581.0059999999999</v>
      </c>
      <c r="D9" s="83" t="s">
        <v>36</v>
      </c>
      <c r="E9" s="79" t="s">
        <v>816</v>
      </c>
      <c r="F9" s="86">
        <v>3.7991969999999999</v>
      </c>
      <c r="G9" s="86">
        <v>1.5196700000000001</v>
      </c>
      <c r="H9" s="111"/>
      <c r="I9" s="19" t="s">
        <v>38</v>
      </c>
      <c r="J9" s="80" t="s">
        <v>39</v>
      </c>
      <c r="K9" s="42" t="s">
        <v>7</v>
      </c>
    </row>
    <row r="10" spans="1:12" s="15" customFormat="1" ht="57" customHeight="1" x14ac:dyDescent="0.25">
      <c r="A10" s="83" t="s">
        <v>25</v>
      </c>
      <c r="B10" s="84" t="s">
        <v>651</v>
      </c>
      <c r="C10" s="83">
        <v>2581.0059999999999</v>
      </c>
      <c r="D10" s="83" t="s">
        <v>36</v>
      </c>
      <c r="E10" s="79" t="s">
        <v>817</v>
      </c>
      <c r="F10" s="86">
        <v>1.2</v>
      </c>
      <c r="G10" s="86">
        <v>0.48</v>
      </c>
      <c r="H10" s="111"/>
      <c r="I10" s="19" t="s">
        <v>38</v>
      </c>
      <c r="J10" s="80" t="s">
        <v>39</v>
      </c>
      <c r="K10" s="80" t="s">
        <v>5</v>
      </c>
    </row>
    <row r="11" spans="1:12" s="15" customFormat="1" ht="57" customHeight="1" x14ac:dyDescent="0.25">
      <c r="A11" s="83" t="s">
        <v>25</v>
      </c>
      <c r="B11" s="84" t="s">
        <v>651</v>
      </c>
      <c r="C11" s="83">
        <v>2581.0059999999999</v>
      </c>
      <c r="D11" s="83" t="s">
        <v>36</v>
      </c>
      <c r="E11" s="79" t="s">
        <v>818</v>
      </c>
      <c r="F11" s="86">
        <v>0.17080300000000001</v>
      </c>
      <c r="G11" s="86">
        <v>6.8330000000000002E-2</v>
      </c>
      <c r="H11" s="111"/>
      <c r="I11" s="19" t="s">
        <v>38</v>
      </c>
      <c r="J11" s="80" t="s">
        <v>39</v>
      </c>
      <c r="K11" s="80" t="s">
        <v>5</v>
      </c>
    </row>
    <row r="12" spans="1:12" s="15" customFormat="1" ht="57" customHeight="1" x14ac:dyDescent="0.25">
      <c r="A12" s="88" t="s">
        <v>25</v>
      </c>
      <c r="B12" s="89" t="s">
        <v>651</v>
      </c>
      <c r="C12" s="88">
        <v>2581.0070000000001</v>
      </c>
      <c r="D12" s="88" t="s">
        <v>40</v>
      </c>
      <c r="E12" s="90" t="s">
        <v>41</v>
      </c>
      <c r="F12" s="91">
        <v>3.95</v>
      </c>
      <c r="G12" s="91">
        <v>1.58</v>
      </c>
      <c r="H12" s="112"/>
      <c r="I12" s="35" t="s">
        <v>42</v>
      </c>
      <c r="J12" s="81" t="s">
        <v>39</v>
      </c>
      <c r="K12" s="30" t="s">
        <v>13</v>
      </c>
    </row>
    <row r="13" spans="1:12" s="15" customFormat="1" ht="57" customHeight="1" x14ac:dyDescent="0.25">
      <c r="A13" s="88" t="s">
        <v>25</v>
      </c>
      <c r="B13" s="38" t="s">
        <v>651</v>
      </c>
      <c r="C13" s="88">
        <v>2581.0079999999998</v>
      </c>
      <c r="D13" s="88" t="s">
        <v>43</v>
      </c>
      <c r="E13" s="90" t="s">
        <v>44</v>
      </c>
      <c r="F13" s="91">
        <v>6.89</v>
      </c>
      <c r="G13" s="91">
        <v>2.7559999999999998</v>
      </c>
      <c r="H13" s="112"/>
      <c r="I13" s="35" t="s">
        <v>42</v>
      </c>
      <c r="J13" s="81" t="s">
        <v>39</v>
      </c>
      <c r="K13" s="81" t="s">
        <v>13</v>
      </c>
    </row>
    <row r="14" spans="1:12" s="15" customFormat="1" ht="57" customHeight="1" x14ac:dyDescent="0.25">
      <c r="A14" s="88" t="s">
        <v>25</v>
      </c>
      <c r="B14" s="89" t="s">
        <v>651</v>
      </c>
      <c r="C14" s="88">
        <v>2581.0129999999999</v>
      </c>
      <c r="D14" s="88" t="s">
        <v>45</v>
      </c>
      <c r="E14" s="90" t="s">
        <v>46</v>
      </c>
      <c r="F14" s="91">
        <v>1.72</v>
      </c>
      <c r="G14" s="91">
        <v>0.68799999999999994</v>
      </c>
      <c r="H14" s="112"/>
      <c r="I14" s="35" t="s">
        <v>42</v>
      </c>
      <c r="J14" s="81" t="s">
        <v>39</v>
      </c>
      <c r="K14" s="81" t="s">
        <v>13</v>
      </c>
    </row>
    <row r="15" spans="1:12" s="15" customFormat="1" ht="57" customHeight="1" x14ac:dyDescent="0.25">
      <c r="A15" s="83" t="s">
        <v>25</v>
      </c>
      <c r="B15" s="84" t="s">
        <v>651</v>
      </c>
      <c r="C15" s="83">
        <v>2581.0239999999999</v>
      </c>
      <c r="D15" s="83" t="s">
        <v>47</v>
      </c>
      <c r="E15" s="79" t="s">
        <v>48</v>
      </c>
      <c r="F15" s="86">
        <v>2.59</v>
      </c>
      <c r="G15" s="86">
        <v>1.036</v>
      </c>
      <c r="H15" s="111"/>
      <c r="I15" s="19" t="s">
        <v>49</v>
      </c>
      <c r="J15" s="80" t="s">
        <v>39</v>
      </c>
      <c r="K15" s="80" t="s">
        <v>5</v>
      </c>
    </row>
    <row r="16" spans="1:12" s="15" customFormat="1" ht="57" customHeight="1" x14ac:dyDescent="0.25">
      <c r="A16" s="83" t="s">
        <v>25</v>
      </c>
      <c r="B16" s="84" t="s">
        <v>651</v>
      </c>
      <c r="C16" s="92" t="s">
        <v>9</v>
      </c>
      <c r="D16" s="83" t="s">
        <v>0</v>
      </c>
      <c r="E16" s="79" t="s">
        <v>1</v>
      </c>
      <c r="F16" s="86">
        <v>9.2200000000000006</v>
      </c>
      <c r="G16" s="86">
        <v>3.6880000000000002</v>
      </c>
      <c r="H16" s="111"/>
      <c r="I16" s="19" t="s">
        <v>50</v>
      </c>
      <c r="J16" s="80" t="s">
        <v>39</v>
      </c>
      <c r="K16" s="80" t="s">
        <v>5</v>
      </c>
    </row>
    <row r="17" spans="1:11" s="15" customFormat="1" ht="57" customHeight="1" x14ac:dyDescent="0.25">
      <c r="A17" s="88" t="s">
        <v>25</v>
      </c>
      <c r="B17" s="89" t="s">
        <v>651</v>
      </c>
      <c r="C17" s="88">
        <v>2581.0810000000001</v>
      </c>
      <c r="D17" s="88" t="s">
        <v>51</v>
      </c>
      <c r="E17" s="90" t="s">
        <v>52</v>
      </c>
      <c r="F17" s="91">
        <v>1.74</v>
      </c>
      <c r="G17" s="91">
        <v>0.69599999999999995</v>
      </c>
      <c r="H17" s="112"/>
      <c r="I17" s="35" t="s">
        <v>53</v>
      </c>
      <c r="J17" s="81" t="s">
        <v>54</v>
      </c>
      <c r="K17" s="81" t="s">
        <v>13</v>
      </c>
    </row>
    <row r="18" spans="1:11" s="15" customFormat="1" ht="57" customHeight="1" x14ac:dyDescent="0.25">
      <c r="A18" s="83" t="s">
        <v>25</v>
      </c>
      <c r="B18" s="84" t="s">
        <v>651</v>
      </c>
      <c r="C18" s="83">
        <v>2581.0889999999999</v>
      </c>
      <c r="D18" s="83" t="s">
        <v>2</v>
      </c>
      <c r="E18" s="79" t="s">
        <v>55</v>
      </c>
      <c r="F18" s="86">
        <v>12.93</v>
      </c>
      <c r="G18" s="86">
        <v>5.1719999999999997</v>
      </c>
      <c r="H18" s="111"/>
      <c r="I18" s="19" t="s">
        <v>56</v>
      </c>
      <c r="J18" s="80" t="s">
        <v>39</v>
      </c>
      <c r="K18" s="80" t="s">
        <v>5</v>
      </c>
    </row>
    <row r="19" spans="1:11" s="15" customFormat="1" ht="57" customHeight="1" x14ac:dyDescent="0.25">
      <c r="A19" s="83" t="s">
        <v>25</v>
      </c>
      <c r="B19" s="84" t="s">
        <v>651</v>
      </c>
      <c r="C19" s="83">
        <v>2581.1129999999998</v>
      </c>
      <c r="D19" s="83" t="s">
        <v>57</v>
      </c>
      <c r="E19" s="79" t="s">
        <v>58</v>
      </c>
      <c r="F19" s="86">
        <v>3.45</v>
      </c>
      <c r="G19" s="86">
        <v>1.38</v>
      </c>
      <c r="H19" s="111"/>
      <c r="I19" s="19" t="s">
        <v>59</v>
      </c>
      <c r="J19" s="80" t="s">
        <v>39</v>
      </c>
      <c r="K19" s="80" t="s">
        <v>5</v>
      </c>
    </row>
    <row r="20" spans="1:11" s="15" customFormat="1" ht="57" customHeight="1" x14ac:dyDescent="0.25">
      <c r="A20" s="83" t="s">
        <v>25</v>
      </c>
      <c r="B20" s="84" t="s">
        <v>651</v>
      </c>
      <c r="C20" s="83">
        <v>2581.114</v>
      </c>
      <c r="D20" s="83" t="s">
        <v>60</v>
      </c>
      <c r="E20" s="79" t="s">
        <v>61</v>
      </c>
      <c r="F20" s="86">
        <v>5.17</v>
      </c>
      <c r="G20" s="141">
        <v>1.7143999999999999</v>
      </c>
      <c r="H20" s="142"/>
      <c r="I20" s="19" t="s">
        <v>62</v>
      </c>
      <c r="J20" s="80" t="s">
        <v>39</v>
      </c>
      <c r="K20" s="29" t="s">
        <v>11</v>
      </c>
    </row>
    <row r="21" spans="1:11" s="15" customFormat="1" ht="23.85" customHeight="1" x14ac:dyDescent="0.25">
      <c r="A21" s="113" t="s">
        <v>25</v>
      </c>
      <c r="B21" s="113" t="s">
        <v>649</v>
      </c>
      <c r="C21" s="114" t="s">
        <v>63</v>
      </c>
      <c r="D21" s="113"/>
      <c r="E21" s="114" t="s">
        <v>64</v>
      </c>
      <c r="F21" s="115">
        <v>7.77</v>
      </c>
      <c r="G21" s="115">
        <v>3.1080000000000001</v>
      </c>
      <c r="H21" s="116"/>
      <c r="I21" s="46"/>
      <c r="J21" s="82"/>
      <c r="K21" s="117"/>
    </row>
    <row r="22" spans="1:11" s="15" customFormat="1" ht="57" customHeight="1" x14ac:dyDescent="0.25">
      <c r="A22" s="83" t="s">
        <v>25</v>
      </c>
      <c r="B22" s="84" t="s">
        <v>651</v>
      </c>
      <c r="C22" s="85">
        <v>2581.009</v>
      </c>
      <c r="D22" s="83" t="s">
        <v>65</v>
      </c>
      <c r="E22" s="79" t="s">
        <v>66</v>
      </c>
      <c r="F22" s="86">
        <v>2.15</v>
      </c>
      <c r="G22" s="86">
        <v>0.86</v>
      </c>
      <c r="H22" s="111"/>
      <c r="I22" s="19" t="s">
        <v>42</v>
      </c>
      <c r="J22" s="80" t="s">
        <v>67</v>
      </c>
      <c r="K22" s="80" t="s">
        <v>7</v>
      </c>
    </row>
    <row r="23" spans="1:11" s="15" customFormat="1" ht="57" customHeight="1" x14ac:dyDescent="0.25">
      <c r="A23" s="83" t="s">
        <v>25</v>
      </c>
      <c r="B23" s="84" t="s">
        <v>651</v>
      </c>
      <c r="C23" s="87" t="s">
        <v>68</v>
      </c>
      <c r="D23" s="83" t="s">
        <v>69</v>
      </c>
      <c r="E23" s="79" t="s">
        <v>70</v>
      </c>
      <c r="F23" s="86">
        <v>2.59</v>
      </c>
      <c r="G23" s="86">
        <v>1.036</v>
      </c>
      <c r="H23" s="111"/>
      <c r="I23" s="19" t="s">
        <v>42</v>
      </c>
      <c r="J23" s="80" t="s">
        <v>67</v>
      </c>
      <c r="K23" s="80" t="s">
        <v>12</v>
      </c>
    </row>
    <row r="24" spans="1:11" s="15" customFormat="1" ht="57" customHeight="1" x14ac:dyDescent="0.25">
      <c r="A24" s="88" t="s">
        <v>25</v>
      </c>
      <c r="B24" s="89" t="s">
        <v>651</v>
      </c>
      <c r="C24" s="88">
        <v>2581.1170000000002</v>
      </c>
      <c r="D24" s="88" t="s">
        <v>71</v>
      </c>
      <c r="E24" s="90" t="s">
        <v>72</v>
      </c>
      <c r="F24" s="91">
        <v>0.52</v>
      </c>
      <c r="G24" s="91">
        <v>0.20799999999999999</v>
      </c>
      <c r="H24" s="112"/>
      <c r="I24" s="35" t="s">
        <v>59</v>
      </c>
      <c r="J24" s="81" t="s">
        <v>67</v>
      </c>
      <c r="K24" s="81" t="s">
        <v>13</v>
      </c>
    </row>
    <row r="25" spans="1:11" s="15" customFormat="1" ht="23.85" customHeight="1" x14ac:dyDescent="0.25">
      <c r="A25" s="113" t="s">
        <v>25</v>
      </c>
      <c r="B25" s="113" t="s">
        <v>649</v>
      </c>
      <c r="C25" s="114">
        <v>2581.1060000000002</v>
      </c>
      <c r="D25" s="113" t="s">
        <v>73</v>
      </c>
      <c r="E25" s="114" t="s">
        <v>74</v>
      </c>
      <c r="F25" s="115">
        <v>3.02</v>
      </c>
      <c r="G25" s="115">
        <v>1.208</v>
      </c>
      <c r="H25" s="116"/>
      <c r="I25" s="46"/>
      <c r="J25" s="82"/>
      <c r="K25" s="117"/>
    </row>
    <row r="26" spans="1:11" s="15" customFormat="1" ht="57" customHeight="1" x14ac:dyDescent="0.25">
      <c r="A26" s="83" t="s">
        <v>25</v>
      </c>
      <c r="B26" s="84" t="s">
        <v>651</v>
      </c>
      <c r="C26" s="83">
        <v>4021.1460000000002</v>
      </c>
      <c r="D26" s="83"/>
      <c r="E26" s="79" t="s">
        <v>75</v>
      </c>
      <c r="F26" s="86">
        <v>0.62</v>
      </c>
      <c r="G26" s="86">
        <v>0.248</v>
      </c>
      <c r="H26" s="111"/>
      <c r="I26" s="19" t="s">
        <v>76</v>
      </c>
      <c r="J26" s="80" t="s">
        <v>39</v>
      </c>
      <c r="K26" s="80" t="s">
        <v>5</v>
      </c>
    </row>
    <row r="27" spans="1:11" s="15" customFormat="1" ht="57" customHeight="1" x14ac:dyDescent="0.25">
      <c r="A27" s="88" t="s">
        <v>25</v>
      </c>
      <c r="B27" s="89" t="s">
        <v>651</v>
      </c>
      <c r="C27" s="88">
        <v>2581.1170000000002</v>
      </c>
      <c r="D27" s="88"/>
      <c r="E27" s="90" t="s">
        <v>77</v>
      </c>
      <c r="F27" s="91">
        <v>1.4</v>
      </c>
      <c r="G27" s="91">
        <v>0.56000000000000005</v>
      </c>
      <c r="H27" s="112"/>
      <c r="I27" s="35" t="s">
        <v>78</v>
      </c>
      <c r="J27" s="81" t="s">
        <v>39</v>
      </c>
      <c r="K27" s="81" t="s">
        <v>13</v>
      </c>
    </row>
    <row r="28" spans="1:11" s="15" customFormat="1" ht="57" customHeight="1" x14ac:dyDescent="0.25">
      <c r="A28" s="88" t="s">
        <v>25</v>
      </c>
      <c r="B28" s="89" t="s">
        <v>651</v>
      </c>
      <c r="C28" s="88">
        <v>2581.1170000000002</v>
      </c>
      <c r="D28" s="88"/>
      <c r="E28" s="90" t="s">
        <v>79</v>
      </c>
      <c r="F28" s="91">
        <v>1</v>
      </c>
      <c r="G28" s="91">
        <v>0.315</v>
      </c>
      <c r="H28" s="112"/>
      <c r="I28" s="35" t="s">
        <v>80</v>
      </c>
      <c r="J28" s="81" t="s">
        <v>39</v>
      </c>
      <c r="K28" s="81" t="s">
        <v>13</v>
      </c>
    </row>
    <row r="29" spans="1:11" s="15" customFormat="1" ht="57" customHeight="1" x14ac:dyDescent="0.25">
      <c r="A29" s="83" t="s">
        <v>25</v>
      </c>
      <c r="B29" s="84" t="s">
        <v>651</v>
      </c>
      <c r="C29" s="92" t="s">
        <v>81</v>
      </c>
      <c r="D29" s="83" t="s">
        <v>82</v>
      </c>
      <c r="E29" s="79" t="s">
        <v>83</v>
      </c>
      <c r="F29" s="86">
        <v>1.72</v>
      </c>
      <c r="G29" s="86">
        <v>0.68799999999999994</v>
      </c>
      <c r="H29" s="111"/>
      <c r="I29" s="19" t="s">
        <v>84</v>
      </c>
      <c r="J29" s="80" t="s">
        <v>67</v>
      </c>
      <c r="K29" s="80" t="s">
        <v>12</v>
      </c>
    </row>
    <row r="30" spans="1:11" s="15" customFormat="1" ht="57" customHeight="1" x14ac:dyDescent="0.25">
      <c r="A30" s="88" t="s">
        <v>653</v>
      </c>
      <c r="B30" s="89" t="s">
        <v>651</v>
      </c>
      <c r="C30" s="88">
        <v>4021.0010000000002</v>
      </c>
      <c r="D30" s="88" t="s">
        <v>85</v>
      </c>
      <c r="E30" s="90" t="s">
        <v>86</v>
      </c>
      <c r="F30" s="91">
        <v>3.45</v>
      </c>
      <c r="G30" s="91">
        <v>1.38</v>
      </c>
      <c r="H30" s="112"/>
      <c r="I30" s="35" t="s">
        <v>87</v>
      </c>
      <c r="J30" s="81" t="s">
        <v>39</v>
      </c>
      <c r="K30" s="30" t="s">
        <v>13</v>
      </c>
    </row>
    <row r="31" spans="1:11" s="15" customFormat="1" ht="57" customHeight="1" x14ac:dyDescent="0.25">
      <c r="A31" s="88" t="s">
        <v>653</v>
      </c>
      <c r="B31" s="89" t="s">
        <v>651</v>
      </c>
      <c r="C31" s="88">
        <v>4021.0079999999998</v>
      </c>
      <c r="D31" s="88" t="s">
        <v>88</v>
      </c>
      <c r="E31" s="90" t="s">
        <v>89</v>
      </c>
      <c r="F31" s="91">
        <v>5.17</v>
      </c>
      <c r="G31" s="91">
        <v>2.0680000000000001</v>
      </c>
      <c r="H31" s="112"/>
      <c r="I31" s="35" t="s">
        <v>90</v>
      </c>
      <c r="J31" s="81" t="s">
        <v>39</v>
      </c>
      <c r="K31" s="30" t="s">
        <v>13</v>
      </c>
    </row>
    <row r="32" spans="1:11" s="15" customFormat="1" ht="57" customHeight="1" x14ac:dyDescent="0.25">
      <c r="A32" s="88" t="s">
        <v>653</v>
      </c>
      <c r="B32" s="89" t="s">
        <v>651</v>
      </c>
      <c r="C32" s="88">
        <v>4021.0149999999999</v>
      </c>
      <c r="D32" s="88" t="s">
        <v>47</v>
      </c>
      <c r="E32" s="90" t="s">
        <v>91</v>
      </c>
      <c r="F32" s="91">
        <v>10.34</v>
      </c>
      <c r="G32" s="91">
        <v>4.1360000000000001</v>
      </c>
      <c r="H32" s="112"/>
      <c r="I32" s="35" t="s">
        <v>87</v>
      </c>
      <c r="J32" s="81" t="s">
        <v>39</v>
      </c>
      <c r="K32" s="30" t="s">
        <v>13</v>
      </c>
    </row>
    <row r="33" spans="1:11" s="15" customFormat="1" ht="57" customHeight="1" x14ac:dyDescent="0.25">
      <c r="A33" s="88" t="s">
        <v>653</v>
      </c>
      <c r="B33" s="89" t="s">
        <v>651</v>
      </c>
      <c r="C33" s="88">
        <v>4021.0230000000001</v>
      </c>
      <c r="D33" s="88" t="s">
        <v>92</v>
      </c>
      <c r="E33" s="90" t="s">
        <v>93</v>
      </c>
      <c r="F33" s="91">
        <v>32.53</v>
      </c>
      <c r="G33" s="91">
        <v>13.012</v>
      </c>
      <c r="H33" s="112"/>
      <c r="I33" s="35" t="s">
        <v>90</v>
      </c>
      <c r="J33" s="81" t="s">
        <v>39</v>
      </c>
      <c r="K33" s="30" t="s">
        <v>13</v>
      </c>
    </row>
    <row r="34" spans="1:11" s="15" customFormat="1" ht="57" customHeight="1" x14ac:dyDescent="0.25">
      <c r="A34" s="83" t="s">
        <v>653</v>
      </c>
      <c r="B34" s="84" t="s">
        <v>651</v>
      </c>
      <c r="C34" s="83">
        <v>4021.0360000000001</v>
      </c>
      <c r="D34" s="83" t="s">
        <v>94</v>
      </c>
      <c r="E34" s="79" t="s">
        <v>95</v>
      </c>
      <c r="F34" s="86">
        <v>3.45</v>
      </c>
      <c r="G34" s="86">
        <v>1.38</v>
      </c>
      <c r="H34" s="111"/>
      <c r="I34" s="19" t="s">
        <v>96</v>
      </c>
      <c r="J34" s="80" t="s">
        <v>39</v>
      </c>
      <c r="K34" s="80" t="s">
        <v>5</v>
      </c>
    </row>
    <row r="35" spans="1:11" s="15" customFormat="1" ht="23.85" customHeight="1" x14ac:dyDescent="0.25">
      <c r="A35" s="113" t="s">
        <v>653</v>
      </c>
      <c r="B35" s="113" t="s">
        <v>649</v>
      </c>
      <c r="C35" s="114">
        <v>4021.0369999999998</v>
      </c>
      <c r="D35" s="113" t="s">
        <v>97</v>
      </c>
      <c r="E35" s="114" t="s">
        <v>98</v>
      </c>
      <c r="F35" s="115">
        <v>3.45</v>
      </c>
      <c r="G35" s="115">
        <v>1.38</v>
      </c>
      <c r="H35" s="116"/>
      <c r="I35" s="46"/>
      <c r="J35" s="82"/>
      <c r="K35" s="117"/>
    </row>
    <row r="36" spans="1:11" s="15" customFormat="1" ht="57" customHeight="1" x14ac:dyDescent="0.25">
      <c r="A36" s="88" t="s">
        <v>653</v>
      </c>
      <c r="B36" s="89" t="s">
        <v>651</v>
      </c>
      <c r="C36" s="88">
        <v>4021.0369999999998</v>
      </c>
      <c r="D36" s="94" t="s">
        <v>97</v>
      </c>
      <c r="E36" s="90" t="s">
        <v>671</v>
      </c>
      <c r="F36" s="91">
        <v>0.70799999999999996</v>
      </c>
      <c r="G36" s="91">
        <v>0.25900000000000001</v>
      </c>
      <c r="H36" s="112"/>
      <c r="I36" s="35" t="s">
        <v>99</v>
      </c>
      <c r="J36" s="81" t="s">
        <v>39</v>
      </c>
      <c r="K36" s="81" t="s">
        <v>13</v>
      </c>
    </row>
    <row r="37" spans="1:11" s="15" customFormat="1" ht="57" customHeight="1" x14ac:dyDescent="0.25">
      <c r="A37" s="88" t="s">
        <v>653</v>
      </c>
      <c r="B37" s="38" t="s">
        <v>651</v>
      </c>
      <c r="C37" s="88">
        <v>4021.0369999999998</v>
      </c>
      <c r="D37" s="88" t="s">
        <v>97</v>
      </c>
      <c r="E37" s="90" t="s">
        <v>100</v>
      </c>
      <c r="F37" s="91">
        <v>1.42</v>
      </c>
      <c r="G37" s="91">
        <v>0.52700000000000002</v>
      </c>
      <c r="H37" s="112"/>
      <c r="I37" s="35" t="s">
        <v>99</v>
      </c>
      <c r="J37" s="81" t="s">
        <v>39</v>
      </c>
      <c r="K37" s="81" t="s">
        <v>13</v>
      </c>
    </row>
    <row r="38" spans="1:11" s="15" customFormat="1" ht="57" customHeight="1" x14ac:dyDescent="0.25">
      <c r="A38" s="88" t="s">
        <v>653</v>
      </c>
      <c r="B38" s="89" t="s">
        <v>651</v>
      </c>
      <c r="C38" s="88">
        <v>4021.0369999999998</v>
      </c>
      <c r="D38" s="94" t="s">
        <v>97</v>
      </c>
      <c r="E38" s="90" t="s">
        <v>101</v>
      </c>
      <c r="F38" s="91">
        <v>0.28599999999999998</v>
      </c>
      <c r="G38" s="91">
        <v>0.114</v>
      </c>
      <c r="H38" s="112"/>
      <c r="I38" s="35" t="s">
        <v>642</v>
      </c>
      <c r="J38" s="81" t="s">
        <v>39</v>
      </c>
      <c r="K38" s="30" t="s">
        <v>13</v>
      </c>
    </row>
    <row r="39" spans="1:11" s="15" customFormat="1" ht="57" customHeight="1" x14ac:dyDescent="0.25">
      <c r="A39" s="83" t="s">
        <v>653</v>
      </c>
      <c r="B39" s="84" t="s">
        <v>651</v>
      </c>
      <c r="C39" s="83">
        <v>4021.0369999999998</v>
      </c>
      <c r="D39" s="95" t="s">
        <v>97</v>
      </c>
      <c r="E39" s="79" t="s">
        <v>102</v>
      </c>
      <c r="F39" s="86">
        <v>1.036</v>
      </c>
      <c r="G39" s="118">
        <v>0.47989999999999999</v>
      </c>
      <c r="H39" s="119"/>
      <c r="I39" s="19" t="s">
        <v>99</v>
      </c>
      <c r="J39" s="80" t="s">
        <v>39</v>
      </c>
      <c r="K39" s="80" t="s">
        <v>7</v>
      </c>
    </row>
    <row r="40" spans="1:11" s="15" customFormat="1" ht="57" customHeight="1" x14ac:dyDescent="0.25">
      <c r="A40" s="83" t="s">
        <v>653</v>
      </c>
      <c r="B40" s="84" t="s">
        <v>651</v>
      </c>
      <c r="C40" s="83">
        <v>4021.0390000000002</v>
      </c>
      <c r="D40" s="83" t="s">
        <v>103</v>
      </c>
      <c r="E40" s="79" t="s">
        <v>104</v>
      </c>
      <c r="F40" s="86">
        <v>2.76</v>
      </c>
      <c r="G40" s="86">
        <v>1.1000000000000001</v>
      </c>
      <c r="H40" s="111"/>
      <c r="I40" s="19" t="s">
        <v>99</v>
      </c>
      <c r="J40" s="80" t="s">
        <v>39</v>
      </c>
      <c r="K40" s="80" t="s">
        <v>27</v>
      </c>
    </row>
    <row r="41" spans="1:11" s="15" customFormat="1" ht="57" customHeight="1" x14ac:dyDescent="0.25">
      <c r="A41" s="88" t="s">
        <v>653</v>
      </c>
      <c r="B41" s="89" t="s">
        <v>651</v>
      </c>
      <c r="C41" s="88">
        <v>4021.0439999999999</v>
      </c>
      <c r="D41" s="88" t="s">
        <v>105</v>
      </c>
      <c r="E41" s="90" t="s">
        <v>106</v>
      </c>
      <c r="F41" s="91">
        <v>4.6100000000000003</v>
      </c>
      <c r="G41" s="91">
        <v>1.8440000000000003</v>
      </c>
      <c r="H41" s="112"/>
      <c r="I41" s="35" t="s">
        <v>107</v>
      </c>
      <c r="J41" s="81" t="s">
        <v>67</v>
      </c>
      <c r="K41" s="81" t="s">
        <v>13</v>
      </c>
    </row>
    <row r="42" spans="1:11" s="15" customFormat="1" ht="57" customHeight="1" x14ac:dyDescent="0.25">
      <c r="A42" s="83" t="s">
        <v>653</v>
      </c>
      <c r="B42" s="84" t="s">
        <v>651</v>
      </c>
      <c r="C42" s="83">
        <v>4021.0459999999998</v>
      </c>
      <c r="D42" s="83" t="s">
        <v>108</v>
      </c>
      <c r="E42" s="79" t="s">
        <v>109</v>
      </c>
      <c r="F42" s="86">
        <v>10.34</v>
      </c>
      <c r="G42" s="86">
        <v>4.1360000000000001</v>
      </c>
      <c r="H42" s="111"/>
      <c r="I42" s="19" t="s">
        <v>107</v>
      </c>
      <c r="J42" s="80" t="s">
        <v>67</v>
      </c>
      <c r="K42" s="80" t="s">
        <v>5</v>
      </c>
    </row>
    <row r="43" spans="1:11" s="15" customFormat="1" ht="23.85" customHeight="1" x14ac:dyDescent="0.25">
      <c r="A43" s="113" t="s">
        <v>653</v>
      </c>
      <c r="B43" s="113" t="s">
        <v>649</v>
      </c>
      <c r="C43" s="114">
        <v>4021.0529999999999</v>
      </c>
      <c r="D43" s="113" t="s">
        <v>110</v>
      </c>
      <c r="E43" s="114" t="s">
        <v>111</v>
      </c>
      <c r="F43" s="115">
        <v>0.95</v>
      </c>
      <c r="G43" s="115">
        <v>0.38</v>
      </c>
      <c r="H43" s="116"/>
      <c r="I43" s="46"/>
      <c r="J43" s="82"/>
      <c r="K43" s="117"/>
    </row>
    <row r="44" spans="1:11" s="15" customFormat="1" ht="57" customHeight="1" x14ac:dyDescent="0.25">
      <c r="A44" s="88" t="s">
        <v>653</v>
      </c>
      <c r="B44" s="89" t="s">
        <v>651</v>
      </c>
      <c r="C44" s="88">
        <v>4021.0529999999999</v>
      </c>
      <c r="D44" s="88" t="s">
        <v>110</v>
      </c>
      <c r="E44" s="90" t="s">
        <v>251</v>
      </c>
      <c r="F44" s="91">
        <v>0.183</v>
      </c>
      <c r="G44" s="91">
        <v>7.2900000000000006E-2</v>
      </c>
      <c r="H44" s="112"/>
      <c r="I44" s="35" t="s">
        <v>107</v>
      </c>
      <c r="J44" s="81" t="s">
        <v>39</v>
      </c>
      <c r="K44" s="81" t="s">
        <v>13</v>
      </c>
    </row>
    <row r="45" spans="1:11" s="15" customFormat="1" ht="57" customHeight="1" x14ac:dyDescent="0.25">
      <c r="A45" s="83" t="s">
        <v>653</v>
      </c>
      <c r="B45" s="84" t="s">
        <v>651</v>
      </c>
      <c r="C45" s="83">
        <v>4021.0529999999999</v>
      </c>
      <c r="D45" s="83" t="s">
        <v>110</v>
      </c>
      <c r="E45" s="24" t="s">
        <v>252</v>
      </c>
      <c r="F45" s="86">
        <v>0.27</v>
      </c>
      <c r="G45" s="86">
        <v>0.108</v>
      </c>
      <c r="H45" s="111"/>
      <c r="I45" s="19" t="s">
        <v>107</v>
      </c>
      <c r="J45" s="80" t="s">
        <v>39</v>
      </c>
      <c r="K45" s="42" t="s">
        <v>7</v>
      </c>
    </row>
    <row r="46" spans="1:11" s="15" customFormat="1" ht="57" customHeight="1" x14ac:dyDescent="0.25">
      <c r="A46" s="83" t="s">
        <v>653</v>
      </c>
      <c r="B46" s="84" t="s">
        <v>651</v>
      </c>
      <c r="C46" s="83">
        <v>4021.0529999999999</v>
      </c>
      <c r="D46" s="83" t="s">
        <v>110</v>
      </c>
      <c r="E46" s="24" t="s">
        <v>253</v>
      </c>
      <c r="F46" s="86">
        <v>0.497</v>
      </c>
      <c r="G46" s="86">
        <v>0.1991</v>
      </c>
      <c r="H46" s="111"/>
      <c r="I46" s="19" t="s">
        <v>107</v>
      </c>
      <c r="J46" s="80" t="s">
        <v>39</v>
      </c>
      <c r="K46" s="29" t="s">
        <v>7</v>
      </c>
    </row>
    <row r="47" spans="1:11" s="15" customFormat="1" ht="57" customHeight="1" x14ac:dyDescent="0.25">
      <c r="A47" s="83" t="s">
        <v>653</v>
      </c>
      <c r="B47" s="84" t="s">
        <v>651</v>
      </c>
      <c r="C47" s="83">
        <v>4021.0630000000001</v>
      </c>
      <c r="D47" s="83" t="s">
        <v>112</v>
      </c>
      <c r="E47" s="79" t="s">
        <v>113</v>
      </c>
      <c r="F47" s="86">
        <v>10.68</v>
      </c>
      <c r="G47" s="86">
        <v>4.2720000000000002</v>
      </c>
      <c r="H47" s="111"/>
      <c r="I47" s="19" t="s">
        <v>114</v>
      </c>
      <c r="J47" s="80" t="s">
        <v>67</v>
      </c>
      <c r="K47" s="80" t="s">
        <v>27</v>
      </c>
    </row>
    <row r="48" spans="1:11" s="16" customFormat="1" ht="57" customHeight="1" x14ac:dyDescent="0.25">
      <c r="A48" s="88" t="s">
        <v>653</v>
      </c>
      <c r="B48" s="89" t="s">
        <v>651</v>
      </c>
      <c r="C48" s="88">
        <v>4021.0810000000001</v>
      </c>
      <c r="D48" s="88" t="s">
        <v>115</v>
      </c>
      <c r="E48" s="90" t="s">
        <v>116</v>
      </c>
      <c r="F48" s="91">
        <v>6.89</v>
      </c>
      <c r="G48" s="91">
        <v>2.7559999999999998</v>
      </c>
      <c r="H48" s="112"/>
      <c r="I48" s="35" t="s">
        <v>117</v>
      </c>
      <c r="J48" s="81" t="s">
        <v>39</v>
      </c>
      <c r="K48" s="81" t="s">
        <v>13</v>
      </c>
    </row>
    <row r="49" spans="1:11" s="15" customFormat="1" ht="57" customHeight="1" x14ac:dyDescent="0.25">
      <c r="A49" s="88" t="s">
        <v>653</v>
      </c>
      <c r="B49" s="89" t="s">
        <v>651</v>
      </c>
      <c r="C49" s="88">
        <v>4021.0819999999999</v>
      </c>
      <c r="D49" s="88" t="s">
        <v>118</v>
      </c>
      <c r="E49" s="90" t="s">
        <v>119</v>
      </c>
      <c r="F49" s="91">
        <v>6.45</v>
      </c>
      <c r="G49" s="91">
        <v>2.58</v>
      </c>
      <c r="H49" s="112"/>
      <c r="I49" s="35" t="s">
        <v>120</v>
      </c>
      <c r="J49" s="81" t="s">
        <v>39</v>
      </c>
      <c r="K49" s="81" t="s">
        <v>13</v>
      </c>
    </row>
    <row r="50" spans="1:11" s="15" customFormat="1" ht="57" customHeight="1" x14ac:dyDescent="0.25">
      <c r="A50" s="83" t="s">
        <v>653</v>
      </c>
      <c r="B50" s="84" t="s">
        <v>651</v>
      </c>
      <c r="C50" s="83">
        <v>4021.096</v>
      </c>
      <c r="D50" s="83" t="s">
        <v>121</v>
      </c>
      <c r="E50" s="79" t="s">
        <v>122</v>
      </c>
      <c r="F50" s="86">
        <v>5.17</v>
      </c>
      <c r="G50" s="86">
        <v>2.0680000000000001</v>
      </c>
      <c r="H50" s="111"/>
      <c r="I50" s="19" t="s">
        <v>123</v>
      </c>
      <c r="J50" s="80" t="s">
        <v>39</v>
      </c>
      <c r="K50" s="80" t="s">
        <v>5</v>
      </c>
    </row>
    <row r="51" spans="1:11" s="15" customFormat="1" ht="57" customHeight="1" x14ac:dyDescent="0.25">
      <c r="A51" s="83" t="s">
        <v>653</v>
      </c>
      <c r="B51" s="84" t="s">
        <v>651</v>
      </c>
      <c r="C51" s="83">
        <v>4021.0970000000002</v>
      </c>
      <c r="D51" s="83" t="s">
        <v>0</v>
      </c>
      <c r="E51" s="79" t="s">
        <v>124</v>
      </c>
      <c r="F51" s="86">
        <v>2.59</v>
      </c>
      <c r="G51" s="86">
        <v>1.036</v>
      </c>
      <c r="H51" s="111"/>
      <c r="I51" s="19" t="s">
        <v>125</v>
      </c>
      <c r="J51" s="80" t="s">
        <v>39</v>
      </c>
      <c r="K51" s="80" t="s">
        <v>5</v>
      </c>
    </row>
    <row r="52" spans="1:11" s="15" customFormat="1" ht="57" customHeight="1" x14ac:dyDescent="0.25">
      <c r="A52" s="88" t="s">
        <v>653</v>
      </c>
      <c r="B52" s="89" t="s">
        <v>651</v>
      </c>
      <c r="C52" s="88">
        <v>4021.1149999999998</v>
      </c>
      <c r="D52" s="88" t="s">
        <v>126</v>
      </c>
      <c r="E52" s="90" t="s">
        <v>127</v>
      </c>
      <c r="F52" s="91">
        <v>3.45</v>
      </c>
      <c r="G52" s="91">
        <v>1.38</v>
      </c>
      <c r="H52" s="112"/>
      <c r="I52" s="35" t="s">
        <v>128</v>
      </c>
      <c r="J52" s="81" t="s">
        <v>39</v>
      </c>
      <c r="K52" s="81" t="s">
        <v>13</v>
      </c>
    </row>
    <row r="53" spans="1:11" s="15" customFormat="1" ht="23.85" customHeight="1" x14ac:dyDescent="0.25">
      <c r="A53" s="113" t="s">
        <v>653</v>
      </c>
      <c r="B53" s="113" t="s">
        <v>649</v>
      </c>
      <c r="C53" s="114">
        <v>4021.145</v>
      </c>
      <c r="D53" s="113"/>
      <c r="E53" s="114" t="s">
        <v>129</v>
      </c>
      <c r="F53" s="115">
        <v>1.04</v>
      </c>
      <c r="G53" s="115">
        <v>0.41599999999999998</v>
      </c>
      <c r="H53" s="116"/>
      <c r="I53" s="46"/>
      <c r="J53" s="82"/>
      <c r="K53" s="117"/>
    </row>
    <row r="54" spans="1:11" s="15" customFormat="1" ht="57" customHeight="1" x14ac:dyDescent="0.25">
      <c r="A54" s="83" t="s">
        <v>653</v>
      </c>
      <c r="B54" s="84" t="s">
        <v>651</v>
      </c>
      <c r="C54" s="83">
        <v>4021.047</v>
      </c>
      <c r="D54" s="83" t="s">
        <v>130</v>
      </c>
      <c r="E54" s="79" t="s">
        <v>131</v>
      </c>
      <c r="F54" s="86">
        <v>0.26</v>
      </c>
      <c r="G54" s="86">
        <v>0.104</v>
      </c>
      <c r="H54" s="111"/>
      <c r="I54" s="19" t="s">
        <v>99</v>
      </c>
      <c r="J54" s="80" t="s">
        <v>67</v>
      </c>
      <c r="K54" s="80" t="s">
        <v>5</v>
      </c>
    </row>
    <row r="55" spans="1:11" s="15" customFormat="1" ht="57" customHeight="1" x14ac:dyDescent="0.25">
      <c r="A55" s="83" t="s">
        <v>653</v>
      </c>
      <c r="B55" s="84" t="s">
        <v>651</v>
      </c>
      <c r="C55" s="83">
        <v>4021.0639999999999</v>
      </c>
      <c r="D55" s="83" t="s">
        <v>132</v>
      </c>
      <c r="E55" s="79" t="s">
        <v>131</v>
      </c>
      <c r="F55" s="86">
        <v>0.78</v>
      </c>
      <c r="G55" s="86">
        <v>0.312</v>
      </c>
      <c r="H55" s="111"/>
      <c r="I55" s="19" t="s">
        <v>114</v>
      </c>
      <c r="J55" s="80" t="s">
        <v>67</v>
      </c>
      <c r="K55" s="80" t="s">
        <v>5</v>
      </c>
    </row>
    <row r="56" spans="1:11" s="15" customFormat="1" ht="23.85" customHeight="1" x14ac:dyDescent="0.25">
      <c r="A56" s="113" t="s">
        <v>653</v>
      </c>
      <c r="B56" s="113" t="s">
        <v>649</v>
      </c>
      <c r="C56" s="114">
        <v>4021.1460000000002</v>
      </c>
      <c r="D56" s="113"/>
      <c r="E56" s="114" t="s">
        <v>654</v>
      </c>
      <c r="F56" s="115">
        <v>23.44</v>
      </c>
      <c r="G56" s="115">
        <v>9.3759999999999994</v>
      </c>
      <c r="H56" s="116"/>
      <c r="I56" s="46"/>
      <c r="J56" s="82"/>
      <c r="K56" s="117"/>
    </row>
    <row r="57" spans="1:11" s="15" customFormat="1" ht="57" customHeight="1" x14ac:dyDescent="0.25">
      <c r="A57" s="83" t="s">
        <v>653</v>
      </c>
      <c r="B57" s="84" t="s">
        <v>651</v>
      </c>
      <c r="C57" s="92" t="s">
        <v>133</v>
      </c>
      <c r="D57" s="83" t="s">
        <v>134</v>
      </c>
      <c r="E57" s="79" t="s">
        <v>135</v>
      </c>
      <c r="F57" s="86">
        <v>0.86</v>
      </c>
      <c r="G57" s="86">
        <v>0.34399999999999997</v>
      </c>
      <c r="H57" s="111"/>
      <c r="I57" s="36" t="s">
        <v>136</v>
      </c>
      <c r="J57" s="96" t="s">
        <v>67</v>
      </c>
      <c r="K57" s="80" t="s">
        <v>27</v>
      </c>
    </row>
    <row r="58" spans="1:11" s="16" customFormat="1" ht="57" customHeight="1" x14ac:dyDescent="0.25">
      <c r="A58" s="88" t="s">
        <v>653</v>
      </c>
      <c r="B58" s="89" t="s">
        <v>651</v>
      </c>
      <c r="C58" s="88">
        <v>4021.1460000000002</v>
      </c>
      <c r="D58" s="88" t="s">
        <v>137</v>
      </c>
      <c r="E58" s="90" t="s">
        <v>138</v>
      </c>
      <c r="F58" s="91">
        <v>1.03</v>
      </c>
      <c r="G58" s="91">
        <v>0.41199999999999998</v>
      </c>
      <c r="H58" s="112"/>
      <c r="I58" s="35" t="s">
        <v>139</v>
      </c>
      <c r="J58" s="81" t="s">
        <v>67</v>
      </c>
      <c r="K58" s="81" t="s">
        <v>13</v>
      </c>
    </row>
    <row r="59" spans="1:11" s="15" customFormat="1" ht="57" customHeight="1" x14ac:dyDescent="0.25">
      <c r="A59" s="83" t="s">
        <v>653</v>
      </c>
      <c r="B59" s="84" t="s">
        <v>651</v>
      </c>
      <c r="C59" s="83">
        <v>4021.0540000000001</v>
      </c>
      <c r="D59" s="83" t="s">
        <v>140</v>
      </c>
      <c r="E59" s="79" t="s">
        <v>141</v>
      </c>
      <c r="F59" s="86">
        <v>0.09</v>
      </c>
      <c r="G59" s="86">
        <v>3.5999999999999997E-2</v>
      </c>
      <c r="H59" s="111"/>
      <c r="I59" s="19" t="s">
        <v>142</v>
      </c>
      <c r="J59" s="80" t="s">
        <v>67</v>
      </c>
      <c r="K59" s="80" t="s">
        <v>12</v>
      </c>
    </row>
    <row r="60" spans="1:11" s="15" customFormat="1" ht="23.85" customHeight="1" x14ac:dyDescent="0.25">
      <c r="A60" s="113" t="s">
        <v>653</v>
      </c>
      <c r="B60" s="113" t="s">
        <v>649</v>
      </c>
      <c r="C60" s="114">
        <v>4021.0650000000001</v>
      </c>
      <c r="D60" s="113" t="s">
        <v>143</v>
      </c>
      <c r="E60" s="114" t="s">
        <v>144</v>
      </c>
      <c r="F60" s="115">
        <v>0.95</v>
      </c>
      <c r="G60" s="115">
        <v>0.38</v>
      </c>
      <c r="H60" s="116"/>
      <c r="I60" s="46"/>
      <c r="J60" s="82"/>
      <c r="K60" s="117"/>
    </row>
    <row r="61" spans="1:11" s="16" customFormat="1" ht="57" customHeight="1" x14ac:dyDescent="0.25">
      <c r="A61" s="88" t="s">
        <v>653</v>
      </c>
      <c r="B61" s="89" t="s">
        <v>651</v>
      </c>
      <c r="C61" s="88">
        <v>4021.1460000000002</v>
      </c>
      <c r="D61" s="88" t="s">
        <v>143</v>
      </c>
      <c r="E61" s="90" t="s">
        <v>145</v>
      </c>
      <c r="F61" s="91">
        <v>0.25</v>
      </c>
      <c r="G61" s="91">
        <v>9.4E-2</v>
      </c>
      <c r="H61" s="112"/>
      <c r="I61" s="35" t="s">
        <v>114</v>
      </c>
      <c r="J61" s="81" t="s">
        <v>67</v>
      </c>
      <c r="K61" s="81" t="s">
        <v>13</v>
      </c>
    </row>
    <row r="62" spans="1:11" s="15" customFormat="1" ht="57" customHeight="1" x14ac:dyDescent="0.25">
      <c r="A62" s="88" t="s">
        <v>653</v>
      </c>
      <c r="B62" s="89" t="s">
        <v>651</v>
      </c>
      <c r="C62" s="88">
        <v>4021.1460000000002</v>
      </c>
      <c r="D62" s="88" t="s">
        <v>143</v>
      </c>
      <c r="E62" s="90" t="s">
        <v>146</v>
      </c>
      <c r="F62" s="91">
        <v>0.43</v>
      </c>
      <c r="G62" s="91">
        <v>0.121</v>
      </c>
      <c r="H62" s="112"/>
      <c r="I62" s="35" t="s">
        <v>117</v>
      </c>
      <c r="J62" s="81" t="s">
        <v>67</v>
      </c>
      <c r="K62" s="81" t="s">
        <v>13</v>
      </c>
    </row>
    <row r="63" spans="1:11" s="15" customFormat="1" ht="57" customHeight="1" x14ac:dyDescent="0.25">
      <c r="A63" s="83" t="s">
        <v>653</v>
      </c>
      <c r="B63" s="84" t="s">
        <v>651</v>
      </c>
      <c r="C63" s="83">
        <v>4021.1460000000002</v>
      </c>
      <c r="D63" s="83" t="s">
        <v>143</v>
      </c>
      <c r="E63" s="79" t="s">
        <v>147</v>
      </c>
      <c r="F63" s="86">
        <v>0.27</v>
      </c>
      <c r="G63" s="86">
        <v>0.11</v>
      </c>
      <c r="H63" s="111"/>
      <c r="I63" s="19" t="s">
        <v>120</v>
      </c>
      <c r="J63" s="80" t="s">
        <v>39</v>
      </c>
      <c r="K63" s="29" t="s">
        <v>7</v>
      </c>
    </row>
    <row r="64" spans="1:11" s="15" customFormat="1" ht="57" customHeight="1" x14ac:dyDescent="0.25">
      <c r="A64" s="83" t="s">
        <v>653</v>
      </c>
      <c r="B64" s="84" t="s">
        <v>651</v>
      </c>
      <c r="C64" s="83">
        <v>4021.0839999999998</v>
      </c>
      <c r="D64" s="83" t="s">
        <v>148</v>
      </c>
      <c r="E64" s="79" t="s">
        <v>149</v>
      </c>
      <c r="F64" s="86">
        <v>0.52</v>
      </c>
      <c r="G64" s="86">
        <v>0.20799999999999999</v>
      </c>
      <c r="H64" s="111"/>
      <c r="I64" s="19" t="s">
        <v>123</v>
      </c>
      <c r="J64" s="80" t="s">
        <v>67</v>
      </c>
      <c r="K64" s="80" t="s">
        <v>4</v>
      </c>
    </row>
    <row r="65" spans="1:11" s="15" customFormat="1" ht="57" customHeight="1" x14ac:dyDescent="0.25">
      <c r="A65" s="83" t="s">
        <v>653</v>
      </c>
      <c r="B65" s="84" t="s">
        <v>651</v>
      </c>
      <c r="C65" s="83">
        <v>4021.1080000000002</v>
      </c>
      <c r="D65" s="83" t="s">
        <v>150</v>
      </c>
      <c r="E65" s="79" t="s">
        <v>151</v>
      </c>
      <c r="F65" s="86">
        <v>3.1</v>
      </c>
      <c r="G65" s="86">
        <v>1.24</v>
      </c>
      <c r="H65" s="111"/>
      <c r="I65" s="36" t="s">
        <v>152</v>
      </c>
      <c r="J65" s="96" t="s">
        <v>67</v>
      </c>
      <c r="K65" s="93" t="s">
        <v>27</v>
      </c>
    </row>
    <row r="66" spans="1:11" s="15" customFormat="1" ht="23.85" customHeight="1" x14ac:dyDescent="0.25">
      <c r="A66" s="113" t="s">
        <v>653</v>
      </c>
      <c r="B66" s="113" t="s">
        <v>649</v>
      </c>
      <c r="C66" s="114">
        <v>4021.1289999999999</v>
      </c>
      <c r="D66" s="113" t="s">
        <v>153</v>
      </c>
      <c r="E66" s="114" t="s">
        <v>154</v>
      </c>
      <c r="F66" s="115">
        <v>7.84</v>
      </c>
      <c r="G66" s="115">
        <v>3.1360000000000001</v>
      </c>
      <c r="H66" s="116"/>
      <c r="I66" s="46"/>
      <c r="J66" s="82"/>
      <c r="K66" s="117"/>
    </row>
    <row r="67" spans="1:11" s="15" customFormat="1" ht="57" customHeight="1" x14ac:dyDescent="0.25">
      <c r="A67" s="88" t="s">
        <v>653</v>
      </c>
      <c r="B67" s="89" t="s">
        <v>651</v>
      </c>
      <c r="C67" s="88">
        <v>4021.1460000000002</v>
      </c>
      <c r="D67" s="88"/>
      <c r="E67" s="90" t="s">
        <v>155</v>
      </c>
      <c r="F67" s="91">
        <v>0.8</v>
      </c>
      <c r="G67" s="91">
        <v>0.32</v>
      </c>
      <c r="H67" s="112"/>
      <c r="I67" s="35" t="s">
        <v>120</v>
      </c>
      <c r="J67" s="81" t="s">
        <v>39</v>
      </c>
      <c r="K67" s="81" t="s">
        <v>13</v>
      </c>
    </row>
    <row r="68" spans="1:11" s="15" customFormat="1" ht="57" customHeight="1" x14ac:dyDescent="0.25">
      <c r="A68" s="88" t="s">
        <v>653</v>
      </c>
      <c r="B68" s="89" t="s">
        <v>651</v>
      </c>
      <c r="C68" s="88">
        <v>4021.1460000000002</v>
      </c>
      <c r="D68" s="88"/>
      <c r="E68" s="90" t="s">
        <v>156</v>
      </c>
      <c r="F68" s="91">
        <v>0.6</v>
      </c>
      <c r="G68" s="91">
        <v>0.24</v>
      </c>
      <c r="H68" s="112"/>
      <c r="I68" s="35" t="s">
        <v>157</v>
      </c>
      <c r="J68" s="81" t="s">
        <v>39</v>
      </c>
      <c r="K68" s="81" t="s">
        <v>13</v>
      </c>
    </row>
    <row r="69" spans="1:11" s="15" customFormat="1" ht="57" customHeight="1" x14ac:dyDescent="0.25">
      <c r="A69" s="88" t="s">
        <v>653</v>
      </c>
      <c r="B69" s="89" t="s">
        <v>651</v>
      </c>
      <c r="C69" s="88">
        <v>4021.1460000000002</v>
      </c>
      <c r="D69" s="88"/>
      <c r="E69" s="90" t="s">
        <v>158</v>
      </c>
      <c r="F69" s="91">
        <v>0.6</v>
      </c>
      <c r="G69" s="91">
        <v>0.24</v>
      </c>
      <c r="H69" s="112"/>
      <c r="I69" s="35" t="s">
        <v>159</v>
      </c>
      <c r="J69" s="81" t="s">
        <v>39</v>
      </c>
      <c r="K69" s="81" t="s">
        <v>13</v>
      </c>
    </row>
    <row r="70" spans="1:11" s="15" customFormat="1" ht="57" customHeight="1" x14ac:dyDescent="0.25">
      <c r="A70" s="88" t="s">
        <v>653</v>
      </c>
      <c r="B70" s="89" t="s">
        <v>651</v>
      </c>
      <c r="C70" s="88">
        <v>4021.1460000000002</v>
      </c>
      <c r="D70" s="88"/>
      <c r="E70" s="90" t="s">
        <v>160</v>
      </c>
      <c r="F70" s="91">
        <v>2.94</v>
      </c>
      <c r="G70" s="91">
        <v>1.1759999999999999</v>
      </c>
      <c r="H70" s="112"/>
      <c r="I70" s="35" t="s">
        <v>161</v>
      </c>
      <c r="J70" s="81" t="s">
        <v>39</v>
      </c>
      <c r="K70" s="81" t="s">
        <v>13</v>
      </c>
    </row>
    <row r="71" spans="1:11" s="15" customFormat="1" ht="57" customHeight="1" x14ac:dyDescent="0.25">
      <c r="A71" s="88" t="s">
        <v>653</v>
      </c>
      <c r="B71" s="89" t="s">
        <v>651</v>
      </c>
      <c r="C71" s="88">
        <v>4021.1460000000002</v>
      </c>
      <c r="D71" s="88"/>
      <c r="E71" s="90" t="s">
        <v>162</v>
      </c>
      <c r="F71" s="91">
        <v>0.3</v>
      </c>
      <c r="G71" s="91">
        <v>0.12</v>
      </c>
      <c r="H71" s="112"/>
      <c r="I71" s="35" t="s">
        <v>163</v>
      </c>
      <c r="J71" s="81" t="s">
        <v>39</v>
      </c>
      <c r="K71" s="81" t="s">
        <v>13</v>
      </c>
    </row>
    <row r="72" spans="1:11" s="15" customFormat="1" ht="57" customHeight="1" x14ac:dyDescent="0.25">
      <c r="A72" s="88" t="s">
        <v>653</v>
      </c>
      <c r="B72" s="89" t="s">
        <v>651</v>
      </c>
      <c r="C72" s="88">
        <v>4021.1460000000002</v>
      </c>
      <c r="D72" s="88"/>
      <c r="E72" s="90" t="s">
        <v>164</v>
      </c>
      <c r="F72" s="91">
        <v>0.5</v>
      </c>
      <c r="G72" s="91">
        <v>0.2</v>
      </c>
      <c r="H72" s="112"/>
      <c r="I72" s="35" t="s">
        <v>165</v>
      </c>
      <c r="J72" s="81" t="s">
        <v>39</v>
      </c>
      <c r="K72" s="30" t="s">
        <v>13</v>
      </c>
    </row>
    <row r="73" spans="1:11" s="15" customFormat="1" ht="57" customHeight="1" x14ac:dyDescent="0.25">
      <c r="A73" s="88" t="s">
        <v>653</v>
      </c>
      <c r="B73" s="89" t="s">
        <v>651</v>
      </c>
      <c r="C73" s="88">
        <v>4021.1460000000002</v>
      </c>
      <c r="D73" s="88"/>
      <c r="E73" s="90" t="s">
        <v>166</v>
      </c>
      <c r="F73" s="91">
        <v>0.6</v>
      </c>
      <c r="G73" s="91">
        <v>1.3</v>
      </c>
      <c r="H73" s="112"/>
      <c r="I73" s="35" t="s">
        <v>672</v>
      </c>
      <c r="J73" s="81" t="s">
        <v>39</v>
      </c>
      <c r="K73" s="81" t="s">
        <v>13</v>
      </c>
    </row>
    <row r="74" spans="1:11" s="15" customFormat="1" ht="57" customHeight="1" x14ac:dyDescent="0.25">
      <c r="A74" s="83" t="s">
        <v>653</v>
      </c>
      <c r="B74" s="84" t="s">
        <v>651</v>
      </c>
      <c r="C74" s="83">
        <v>4021.1460000000002</v>
      </c>
      <c r="D74" s="83"/>
      <c r="E74" s="79" t="s">
        <v>658</v>
      </c>
      <c r="F74" s="86">
        <v>0.2</v>
      </c>
      <c r="G74" s="86">
        <v>0.08</v>
      </c>
      <c r="H74" s="111"/>
      <c r="I74" s="19" t="s">
        <v>661</v>
      </c>
      <c r="J74" s="80" t="s">
        <v>39</v>
      </c>
      <c r="K74" s="80" t="s">
        <v>7</v>
      </c>
    </row>
    <row r="75" spans="1:11" s="15" customFormat="1" ht="57" customHeight="1" x14ac:dyDescent="0.25">
      <c r="A75" s="83" t="s">
        <v>653</v>
      </c>
      <c r="B75" s="84" t="s">
        <v>651</v>
      </c>
      <c r="C75" s="83">
        <v>4021.1460000000002</v>
      </c>
      <c r="D75" s="83"/>
      <c r="E75" s="79" t="s">
        <v>660</v>
      </c>
      <c r="F75" s="86">
        <v>0.2</v>
      </c>
      <c r="G75" s="86">
        <v>0.08</v>
      </c>
      <c r="H75" s="111"/>
      <c r="I75" s="19" t="s">
        <v>663</v>
      </c>
      <c r="J75" s="80" t="s">
        <v>39</v>
      </c>
      <c r="K75" s="29" t="s">
        <v>7</v>
      </c>
    </row>
    <row r="76" spans="1:11" s="15" customFormat="1" ht="57" customHeight="1" x14ac:dyDescent="0.25">
      <c r="A76" s="83" t="s">
        <v>653</v>
      </c>
      <c r="B76" s="84" t="s">
        <v>651</v>
      </c>
      <c r="C76" s="83">
        <v>4021.1460000000002</v>
      </c>
      <c r="D76" s="83"/>
      <c r="E76" s="79" t="s">
        <v>659</v>
      </c>
      <c r="F76" s="86">
        <v>0.2</v>
      </c>
      <c r="G76" s="86">
        <v>0.08</v>
      </c>
      <c r="H76" s="111"/>
      <c r="I76" s="19" t="s">
        <v>662</v>
      </c>
      <c r="J76" s="80" t="s">
        <v>39</v>
      </c>
      <c r="K76" s="29" t="s">
        <v>7</v>
      </c>
    </row>
    <row r="77" spans="1:11" s="15" customFormat="1" ht="57" customHeight="1" x14ac:dyDescent="0.25">
      <c r="A77" s="88" t="s">
        <v>653</v>
      </c>
      <c r="B77" s="89" t="s">
        <v>651</v>
      </c>
      <c r="C77" s="88">
        <v>4021.1460000000002</v>
      </c>
      <c r="D77" s="88"/>
      <c r="E77" s="90" t="s">
        <v>167</v>
      </c>
      <c r="F77" s="91">
        <v>0.3</v>
      </c>
      <c r="G77" s="91">
        <v>0.12</v>
      </c>
      <c r="H77" s="112"/>
      <c r="I77" s="35" t="s">
        <v>168</v>
      </c>
      <c r="J77" s="81" t="s">
        <v>39</v>
      </c>
      <c r="K77" s="30" t="s">
        <v>13</v>
      </c>
    </row>
    <row r="78" spans="1:11" s="15" customFormat="1" ht="57" customHeight="1" x14ac:dyDescent="0.25">
      <c r="A78" s="83" t="s">
        <v>653</v>
      </c>
      <c r="B78" s="84" t="s">
        <v>651</v>
      </c>
      <c r="C78" s="25">
        <v>4021.1460000000002</v>
      </c>
      <c r="D78" s="83"/>
      <c r="E78" s="79" t="s">
        <v>169</v>
      </c>
      <c r="F78" s="86">
        <v>0.3</v>
      </c>
      <c r="G78" s="86">
        <v>0.12</v>
      </c>
      <c r="H78" s="111"/>
      <c r="I78" s="19" t="s">
        <v>96</v>
      </c>
      <c r="J78" s="80" t="s">
        <v>39</v>
      </c>
      <c r="K78" s="80" t="s">
        <v>12</v>
      </c>
    </row>
    <row r="79" spans="1:11" s="15" customFormat="1" ht="57" customHeight="1" x14ac:dyDescent="0.25">
      <c r="A79" s="83" t="s">
        <v>653</v>
      </c>
      <c r="B79" s="84" t="s">
        <v>651</v>
      </c>
      <c r="C79" s="83">
        <v>4021.1460000000002</v>
      </c>
      <c r="D79" s="83"/>
      <c r="E79" s="79" t="s">
        <v>170</v>
      </c>
      <c r="F79" s="86">
        <v>0.3</v>
      </c>
      <c r="G79" s="86">
        <v>0.12</v>
      </c>
      <c r="H79" s="111"/>
      <c r="I79" s="19" t="s">
        <v>171</v>
      </c>
      <c r="J79" s="80" t="s">
        <v>39</v>
      </c>
      <c r="K79" s="80" t="s">
        <v>12</v>
      </c>
    </row>
    <row r="80" spans="1:11" s="15" customFormat="1" ht="57" customHeight="1" x14ac:dyDescent="0.25">
      <c r="A80" s="83" t="s">
        <v>653</v>
      </c>
      <c r="B80" s="84" t="s">
        <v>651</v>
      </c>
      <c r="C80" s="83">
        <v>4021.1460000000002</v>
      </c>
      <c r="D80" s="83"/>
      <c r="E80" s="79" t="s">
        <v>172</v>
      </c>
      <c r="F80" s="86"/>
      <c r="G80" s="86"/>
      <c r="H80" s="111"/>
      <c r="I80" s="19" t="s">
        <v>173</v>
      </c>
      <c r="J80" s="80" t="s">
        <v>39</v>
      </c>
      <c r="K80" s="80" t="s">
        <v>12</v>
      </c>
    </row>
    <row r="81" spans="1:11" s="15" customFormat="1" ht="57" customHeight="1" x14ac:dyDescent="0.25">
      <c r="A81" s="83" t="s">
        <v>653</v>
      </c>
      <c r="B81" s="84" t="s">
        <v>651</v>
      </c>
      <c r="C81" s="83">
        <v>4021.1419999999998</v>
      </c>
      <c r="D81" s="83" t="s">
        <v>174</v>
      </c>
      <c r="E81" s="79" t="s">
        <v>175</v>
      </c>
      <c r="F81" s="86">
        <v>0.43</v>
      </c>
      <c r="G81" s="86">
        <v>0.17199999999999999</v>
      </c>
      <c r="H81" s="111"/>
      <c r="I81" s="19" t="s">
        <v>176</v>
      </c>
      <c r="J81" s="80" t="s">
        <v>67</v>
      </c>
      <c r="K81" s="80" t="s">
        <v>27</v>
      </c>
    </row>
    <row r="82" spans="1:11" s="15" customFormat="1" ht="57" customHeight="1" x14ac:dyDescent="0.25">
      <c r="A82" s="83" t="s">
        <v>653</v>
      </c>
      <c r="B82" s="84" t="s">
        <v>651</v>
      </c>
      <c r="C82" s="83">
        <v>4021.143</v>
      </c>
      <c r="D82" s="83" t="s">
        <v>178</v>
      </c>
      <c r="E82" s="79" t="s">
        <v>179</v>
      </c>
      <c r="F82" s="86">
        <v>4.3099999999999996</v>
      </c>
      <c r="G82" s="86">
        <v>1.724</v>
      </c>
      <c r="H82" s="111"/>
      <c r="I82" s="19" t="s">
        <v>180</v>
      </c>
      <c r="J82" s="80" t="s">
        <v>67</v>
      </c>
      <c r="K82" s="79" t="s">
        <v>4</v>
      </c>
    </row>
    <row r="83" spans="1:11" s="15" customFormat="1" ht="57" customHeight="1" x14ac:dyDescent="0.25">
      <c r="A83" s="83" t="s">
        <v>653</v>
      </c>
      <c r="B83" s="84" t="s">
        <v>651</v>
      </c>
      <c r="C83" s="83">
        <v>4021.1439999999998</v>
      </c>
      <c r="D83" s="83" t="s">
        <v>181</v>
      </c>
      <c r="E83" s="79" t="s">
        <v>182</v>
      </c>
      <c r="F83" s="86">
        <v>4.3099999999999996</v>
      </c>
      <c r="G83" s="141">
        <v>0.66400000000000003</v>
      </c>
      <c r="H83" s="142"/>
      <c r="I83" s="19" t="s">
        <v>183</v>
      </c>
      <c r="J83" s="80" t="s">
        <v>67</v>
      </c>
      <c r="K83" s="79" t="s">
        <v>4</v>
      </c>
    </row>
    <row r="84" spans="1:11" s="15" customFormat="1" ht="23.85" customHeight="1" x14ac:dyDescent="0.25">
      <c r="A84" s="113" t="s">
        <v>653</v>
      </c>
      <c r="B84" s="113" t="s">
        <v>649</v>
      </c>
      <c r="C84" s="114">
        <v>4021.1469999999999</v>
      </c>
      <c r="D84" s="113"/>
      <c r="E84" s="114" t="s">
        <v>184</v>
      </c>
      <c r="F84" s="115">
        <v>2.41</v>
      </c>
      <c r="G84" s="115">
        <v>0.96399999999999997</v>
      </c>
      <c r="H84" s="116"/>
      <c r="I84" s="46"/>
      <c r="J84" s="82"/>
      <c r="K84" s="117"/>
    </row>
    <row r="85" spans="1:11" s="15" customFormat="1" ht="57" customHeight="1" x14ac:dyDescent="0.25">
      <c r="A85" s="88" t="s">
        <v>653</v>
      </c>
      <c r="B85" s="89" t="s">
        <v>651</v>
      </c>
      <c r="C85" s="88">
        <v>4021.0189999999998</v>
      </c>
      <c r="D85" s="88" t="s">
        <v>185</v>
      </c>
      <c r="E85" s="90" t="s">
        <v>186</v>
      </c>
      <c r="F85" s="91">
        <v>0.69</v>
      </c>
      <c r="G85" s="91">
        <v>0.27600000000000002</v>
      </c>
      <c r="H85" s="112"/>
      <c r="I85" s="35" t="s">
        <v>90</v>
      </c>
      <c r="J85" s="81" t="s">
        <v>67</v>
      </c>
      <c r="K85" s="90" t="s">
        <v>13</v>
      </c>
    </row>
    <row r="86" spans="1:11" s="15" customFormat="1" ht="57" customHeight="1" x14ac:dyDescent="0.25">
      <c r="A86" s="83" t="s">
        <v>653</v>
      </c>
      <c r="B86" s="84" t="s">
        <v>651</v>
      </c>
      <c r="C86" s="83">
        <v>4021.0450000000001</v>
      </c>
      <c r="D86" s="83" t="s">
        <v>187</v>
      </c>
      <c r="E86" s="79" t="s">
        <v>188</v>
      </c>
      <c r="F86" s="86">
        <v>1.72</v>
      </c>
      <c r="G86" s="86">
        <v>0.68799999999999994</v>
      </c>
      <c r="H86" s="111"/>
      <c r="I86" s="19" t="s">
        <v>189</v>
      </c>
      <c r="J86" s="80" t="s">
        <v>67</v>
      </c>
      <c r="K86" s="42" t="s">
        <v>5</v>
      </c>
    </row>
    <row r="87" spans="1:11" s="15" customFormat="1" ht="57" customHeight="1" x14ac:dyDescent="0.25">
      <c r="A87" s="88" t="s">
        <v>190</v>
      </c>
      <c r="B87" s="89" t="s">
        <v>651</v>
      </c>
      <c r="C87" s="88">
        <v>2701.0210000000002</v>
      </c>
      <c r="D87" s="88" t="s">
        <v>191</v>
      </c>
      <c r="E87" s="90" t="s">
        <v>192</v>
      </c>
      <c r="F87" s="91">
        <v>5.4151199999999999</v>
      </c>
      <c r="G87" s="91">
        <v>2.1693600000000002</v>
      </c>
      <c r="H87" s="112"/>
      <c r="I87" s="35" t="s">
        <v>193</v>
      </c>
      <c r="J87" s="81" t="s">
        <v>39</v>
      </c>
      <c r="K87" s="35" t="s">
        <v>13</v>
      </c>
    </row>
    <row r="88" spans="1:11" s="15" customFormat="1" ht="23.85" customHeight="1" x14ac:dyDescent="0.25">
      <c r="A88" s="113" t="s">
        <v>190</v>
      </c>
      <c r="B88" s="113" t="s">
        <v>649</v>
      </c>
      <c r="C88" s="114">
        <v>2701.038</v>
      </c>
      <c r="D88" s="113"/>
      <c r="E88" s="114" t="s">
        <v>194</v>
      </c>
      <c r="F88" s="115">
        <v>0.36</v>
      </c>
      <c r="G88" s="115">
        <v>0.14399999999999999</v>
      </c>
      <c r="H88" s="116"/>
      <c r="I88" s="46"/>
      <c r="J88" s="82"/>
      <c r="K88" s="117"/>
    </row>
    <row r="89" spans="1:11" s="15" customFormat="1" ht="57" customHeight="1" x14ac:dyDescent="0.25">
      <c r="A89" s="88" t="s">
        <v>190</v>
      </c>
      <c r="B89" s="89" t="s">
        <v>651</v>
      </c>
      <c r="C89" s="88">
        <v>2701.038</v>
      </c>
      <c r="D89" s="88" t="s">
        <v>195</v>
      </c>
      <c r="E89" s="90" t="s">
        <v>196</v>
      </c>
      <c r="F89" s="91">
        <v>0.18</v>
      </c>
      <c r="G89" s="91">
        <v>7.1999999999999995E-2</v>
      </c>
      <c r="H89" s="112"/>
      <c r="I89" s="35" t="s">
        <v>197</v>
      </c>
      <c r="J89" s="81" t="s">
        <v>39</v>
      </c>
      <c r="K89" s="35" t="s">
        <v>13</v>
      </c>
    </row>
    <row r="90" spans="1:11" s="15" customFormat="1" ht="57" customHeight="1" x14ac:dyDescent="0.25">
      <c r="A90" s="83" t="s">
        <v>190</v>
      </c>
      <c r="B90" s="84" t="s">
        <v>651</v>
      </c>
      <c r="C90" s="83">
        <v>2701.038</v>
      </c>
      <c r="D90" s="83" t="s">
        <v>198</v>
      </c>
      <c r="E90" s="79" t="s">
        <v>199</v>
      </c>
      <c r="F90" s="86">
        <v>0.18</v>
      </c>
      <c r="G90" s="86">
        <v>7.1999999999999995E-2</v>
      </c>
      <c r="H90" s="111"/>
      <c r="I90" s="19" t="s">
        <v>200</v>
      </c>
      <c r="J90" s="80" t="s">
        <v>39</v>
      </c>
      <c r="K90" s="80" t="s">
        <v>12</v>
      </c>
    </row>
    <row r="91" spans="1:11" s="15" customFormat="1" ht="23.85" customHeight="1" x14ac:dyDescent="0.25">
      <c r="A91" s="113" t="s">
        <v>652</v>
      </c>
      <c r="B91" s="113" t="s">
        <v>649</v>
      </c>
      <c r="C91" s="114"/>
      <c r="D91" s="113"/>
      <c r="E91" s="114"/>
      <c r="F91" s="115"/>
      <c r="G91" s="115"/>
      <c r="H91" s="116"/>
      <c r="I91" s="46"/>
      <c r="J91" s="82"/>
      <c r="K91" s="117"/>
    </row>
    <row r="92" spans="1:11" s="15" customFormat="1" ht="57" customHeight="1" x14ac:dyDescent="0.25">
      <c r="A92" s="120" t="s">
        <v>8</v>
      </c>
      <c r="B92" s="121" t="s">
        <v>28</v>
      </c>
      <c r="C92" s="83">
        <v>2581.1039999999998</v>
      </c>
      <c r="D92" s="83" t="s">
        <v>201</v>
      </c>
      <c r="E92" s="79" t="s">
        <v>202</v>
      </c>
      <c r="F92" s="86">
        <v>2</v>
      </c>
      <c r="G92" s="86"/>
      <c r="H92" s="111"/>
      <c r="I92" s="19" t="s">
        <v>180</v>
      </c>
      <c r="J92" s="80" t="s">
        <v>54</v>
      </c>
      <c r="K92" s="80"/>
    </row>
    <row r="93" spans="1:11" s="15" customFormat="1" ht="57" customHeight="1" x14ac:dyDescent="0.25">
      <c r="A93" s="120" t="s">
        <v>8</v>
      </c>
      <c r="B93" s="121" t="s">
        <v>28</v>
      </c>
      <c r="C93" s="94">
        <v>2581.0039999999999</v>
      </c>
      <c r="D93" s="94" t="s">
        <v>203</v>
      </c>
      <c r="E93" s="37" t="s">
        <v>204</v>
      </c>
      <c r="F93" s="122">
        <v>1</v>
      </c>
      <c r="G93" s="122"/>
      <c r="H93" s="123"/>
      <c r="I93" s="35" t="s">
        <v>42</v>
      </c>
      <c r="J93" s="81" t="s">
        <v>39</v>
      </c>
      <c r="K93" s="81" t="s">
        <v>13</v>
      </c>
    </row>
    <row r="94" spans="1:11" s="15" customFormat="1" ht="57" customHeight="1" x14ac:dyDescent="0.25">
      <c r="A94" s="120" t="s">
        <v>8</v>
      </c>
      <c r="B94" s="121" t="s">
        <v>28</v>
      </c>
      <c r="C94" s="83">
        <v>2581.0349999999999</v>
      </c>
      <c r="D94" s="83" t="s">
        <v>205</v>
      </c>
      <c r="E94" s="79" t="s">
        <v>206</v>
      </c>
      <c r="F94" s="86">
        <v>4</v>
      </c>
      <c r="G94" s="86"/>
      <c r="H94" s="111"/>
      <c r="I94" s="19" t="s">
        <v>207</v>
      </c>
      <c r="J94" s="80" t="s">
        <v>39</v>
      </c>
      <c r="K94" s="80"/>
    </row>
    <row r="95" spans="1:11" s="15" customFormat="1" ht="57" customHeight="1" x14ac:dyDescent="0.25">
      <c r="A95" s="120" t="s">
        <v>8</v>
      </c>
      <c r="B95" s="121" t="s">
        <v>28</v>
      </c>
      <c r="C95" s="83">
        <v>2581.0050000000001</v>
      </c>
      <c r="D95" s="83" t="s">
        <v>208</v>
      </c>
      <c r="E95" s="79" t="s">
        <v>209</v>
      </c>
      <c r="F95" s="86">
        <v>1</v>
      </c>
      <c r="G95" s="86"/>
      <c r="H95" s="111"/>
      <c r="I95" s="19" t="s">
        <v>210</v>
      </c>
      <c r="J95" s="80" t="s">
        <v>67</v>
      </c>
      <c r="K95" s="80" t="s">
        <v>27</v>
      </c>
    </row>
    <row r="96" spans="1:11" s="15" customFormat="1" ht="57" customHeight="1" x14ac:dyDescent="0.25">
      <c r="A96" s="120" t="s">
        <v>8</v>
      </c>
      <c r="B96" s="121" t="s">
        <v>28</v>
      </c>
      <c r="C96" s="88">
        <v>2581.0230000000001</v>
      </c>
      <c r="D96" s="88" t="s">
        <v>211</v>
      </c>
      <c r="E96" s="90" t="s">
        <v>212</v>
      </c>
      <c r="F96" s="91">
        <v>2.6</v>
      </c>
      <c r="G96" s="91"/>
      <c r="H96" s="112"/>
      <c r="I96" s="35" t="s">
        <v>42</v>
      </c>
      <c r="J96" s="81" t="s">
        <v>67</v>
      </c>
      <c r="K96" s="81" t="s">
        <v>13</v>
      </c>
    </row>
    <row r="97" spans="1:11" s="15" customFormat="1" ht="57" customHeight="1" x14ac:dyDescent="0.25">
      <c r="A97" s="120" t="s">
        <v>653</v>
      </c>
      <c r="B97" s="121" t="s">
        <v>28</v>
      </c>
      <c r="C97" s="94">
        <v>4021.009</v>
      </c>
      <c r="D97" s="94" t="s">
        <v>213</v>
      </c>
      <c r="E97" s="37" t="s">
        <v>214</v>
      </c>
      <c r="F97" s="122">
        <v>1</v>
      </c>
      <c r="G97" s="122"/>
      <c r="H97" s="123"/>
      <c r="I97" s="35" t="s">
        <v>168</v>
      </c>
      <c r="J97" s="81" t="s">
        <v>54</v>
      </c>
      <c r="K97" s="81" t="s">
        <v>13</v>
      </c>
    </row>
    <row r="98" spans="1:11" s="15" customFormat="1" ht="57" customHeight="1" x14ac:dyDescent="0.25">
      <c r="A98" s="120" t="s">
        <v>653</v>
      </c>
      <c r="B98" s="121" t="s">
        <v>28</v>
      </c>
      <c r="C98" s="83">
        <v>4021.127</v>
      </c>
      <c r="D98" s="83" t="s">
        <v>215</v>
      </c>
      <c r="E98" s="79" t="s">
        <v>216</v>
      </c>
      <c r="F98" s="86">
        <v>4</v>
      </c>
      <c r="G98" s="86"/>
      <c r="H98" s="111"/>
      <c r="I98" s="19" t="s">
        <v>180</v>
      </c>
      <c r="J98" s="80" t="s">
        <v>54</v>
      </c>
      <c r="K98" s="80"/>
    </row>
    <row r="99" spans="1:11" s="15" customFormat="1" ht="57" customHeight="1" x14ac:dyDescent="0.25">
      <c r="A99" s="120" t="s">
        <v>653</v>
      </c>
      <c r="B99" s="121" t="s">
        <v>28</v>
      </c>
      <c r="C99" s="94">
        <v>4021.0030000000002</v>
      </c>
      <c r="D99" s="94" t="s">
        <v>217</v>
      </c>
      <c r="E99" s="37" t="s">
        <v>218</v>
      </c>
      <c r="F99" s="122">
        <v>2.5</v>
      </c>
      <c r="G99" s="122"/>
      <c r="H99" s="123"/>
      <c r="I99" s="35" t="s">
        <v>219</v>
      </c>
      <c r="J99" s="81" t="s">
        <v>39</v>
      </c>
      <c r="K99" s="81" t="s">
        <v>13</v>
      </c>
    </row>
    <row r="100" spans="1:11" s="15" customFormat="1" ht="57" customHeight="1" x14ac:dyDescent="0.25">
      <c r="A100" s="120" t="s">
        <v>653</v>
      </c>
      <c r="B100" s="121" t="s">
        <v>28</v>
      </c>
      <c r="C100" s="83">
        <v>4021.0039999999999</v>
      </c>
      <c r="D100" s="83" t="s">
        <v>220</v>
      </c>
      <c r="E100" s="79" t="s">
        <v>221</v>
      </c>
      <c r="F100" s="86">
        <v>3</v>
      </c>
      <c r="G100" s="86"/>
      <c r="H100" s="111"/>
      <c r="I100" s="19" t="s">
        <v>90</v>
      </c>
      <c r="J100" s="80" t="s">
        <v>39</v>
      </c>
      <c r="K100" s="80"/>
    </row>
    <row r="101" spans="1:11" s="15" customFormat="1" ht="57" customHeight="1" x14ac:dyDescent="0.25">
      <c r="A101" s="120" t="s">
        <v>653</v>
      </c>
      <c r="B101" s="121" t="s">
        <v>28</v>
      </c>
      <c r="C101" s="88">
        <v>4021.056</v>
      </c>
      <c r="D101" s="88" t="s">
        <v>222</v>
      </c>
      <c r="E101" s="90" t="s">
        <v>223</v>
      </c>
      <c r="F101" s="91">
        <v>1.5</v>
      </c>
      <c r="G101" s="91"/>
      <c r="H101" s="112"/>
      <c r="I101" s="35" t="s">
        <v>224</v>
      </c>
      <c r="J101" s="81" t="s">
        <v>39</v>
      </c>
      <c r="K101" s="81" t="s">
        <v>13</v>
      </c>
    </row>
    <row r="102" spans="1:11" s="15" customFormat="1" ht="57" customHeight="1" x14ac:dyDescent="0.25">
      <c r="A102" s="120" t="s">
        <v>653</v>
      </c>
      <c r="B102" s="121" t="s">
        <v>28</v>
      </c>
      <c r="C102" s="83">
        <v>4021.069</v>
      </c>
      <c r="D102" s="83" t="s">
        <v>225</v>
      </c>
      <c r="E102" s="79" t="s">
        <v>226</v>
      </c>
      <c r="F102" s="86">
        <v>2.7</v>
      </c>
      <c r="G102" s="86"/>
      <c r="H102" s="111"/>
      <c r="I102" s="19" t="s">
        <v>114</v>
      </c>
      <c r="J102" s="80" t="s">
        <v>67</v>
      </c>
      <c r="K102" s="80"/>
    </row>
    <row r="103" spans="1:11" s="15" customFormat="1" ht="57" customHeight="1" x14ac:dyDescent="0.25">
      <c r="A103" s="120" t="s">
        <v>653</v>
      </c>
      <c r="B103" s="121" t="s">
        <v>28</v>
      </c>
      <c r="C103" s="83" t="s">
        <v>227</v>
      </c>
      <c r="D103" s="83" t="s">
        <v>228</v>
      </c>
      <c r="E103" s="79" t="s">
        <v>229</v>
      </c>
      <c r="F103" s="86">
        <v>5</v>
      </c>
      <c r="G103" s="86"/>
      <c r="H103" s="111"/>
      <c r="I103" s="19" t="s">
        <v>114</v>
      </c>
      <c r="J103" s="80" t="s">
        <v>67</v>
      </c>
      <c r="K103" s="80"/>
    </row>
    <row r="104" spans="1:11" s="15" customFormat="1" ht="57" customHeight="1" x14ac:dyDescent="0.25">
      <c r="A104" s="120" t="s">
        <v>653</v>
      </c>
      <c r="B104" s="121" t="s">
        <v>28</v>
      </c>
      <c r="C104" s="83">
        <v>4021.0709999999999</v>
      </c>
      <c r="D104" s="83" t="s">
        <v>230</v>
      </c>
      <c r="E104" s="79" t="s">
        <v>231</v>
      </c>
      <c r="F104" s="86">
        <v>6</v>
      </c>
      <c r="G104" s="86"/>
      <c r="H104" s="111"/>
      <c r="I104" s="19" t="s">
        <v>114</v>
      </c>
      <c r="J104" s="80" t="s">
        <v>39</v>
      </c>
      <c r="K104" s="80"/>
    </row>
    <row r="105" spans="1:11" s="15" customFormat="1" ht="57" customHeight="1" x14ac:dyDescent="0.25">
      <c r="A105" s="120" t="s">
        <v>653</v>
      </c>
      <c r="B105" s="121" t="s">
        <v>28</v>
      </c>
      <c r="C105" s="83">
        <v>4021.0349999999999</v>
      </c>
      <c r="D105" s="83" t="s">
        <v>232</v>
      </c>
      <c r="E105" s="79" t="s">
        <v>233</v>
      </c>
      <c r="F105" s="86">
        <v>3</v>
      </c>
      <c r="G105" s="86"/>
      <c r="H105" s="111"/>
      <c r="I105" s="19" t="s">
        <v>136</v>
      </c>
      <c r="J105" s="80" t="s">
        <v>39</v>
      </c>
      <c r="K105" s="80"/>
    </row>
    <row r="106" spans="1:11" s="15" customFormat="1" ht="57" customHeight="1" x14ac:dyDescent="0.25">
      <c r="A106" s="120" t="s">
        <v>653</v>
      </c>
      <c r="B106" s="121" t="s">
        <v>28</v>
      </c>
      <c r="C106" s="94">
        <v>4021.1410000000001</v>
      </c>
      <c r="D106" s="94" t="s">
        <v>234</v>
      </c>
      <c r="E106" s="37" t="s">
        <v>235</v>
      </c>
      <c r="F106" s="122">
        <v>4</v>
      </c>
      <c r="G106" s="122"/>
      <c r="H106" s="123"/>
      <c r="I106" s="35" t="s">
        <v>236</v>
      </c>
      <c r="J106" s="81" t="s">
        <v>39</v>
      </c>
      <c r="K106" s="81" t="s">
        <v>13</v>
      </c>
    </row>
    <row r="107" spans="1:11" s="15" customFormat="1" ht="57" customHeight="1" x14ac:dyDescent="0.25">
      <c r="A107" s="120" t="s">
        <v>237</v>
      </c>
      <c r="B107" s="121" t="s">
        <v>28</v>
      </c>
      <c r="C107" s="83">
        <v>4021.114</v>
      </c>
      <c r="D107" s="83" t="s">
        <v>238</v>
      </c>
      <c r="E107" s="79" t="s">
        <v>239</v>
      </c>
      <c r="F107" s="86">
        <v>4</v>
      </c>
      <c r="G107" s="86"/>
      <c r="H107" s="111"/>
      <c r="I107" s="19" t="s">
        <v>240</v>
      </c>
      <c r="J107" s="80" t="s">
        <v>39</v>
      </c>
      <c r="K107" s="80"/>
    </row>
    <row r="108" spans="1:11" s="15" customFormat="1" ht="57" customHeight="1" x14ac:dyDescent="0.25">
      <c r="A108" s="120" t="s">
        <v>190</v>
      </c>
      <c r="B108" s="121" t="s">
        <v>28</v>
      </c>
      <c r="C108" s="94">
        <v>2701.0250000000001</v>
      </c>
      <c r="D108" s="94" t="s">
        <v>241</v>
      </c>
      <c r="E108" s="37" t="s">
        <v>242</v>
      </c>
      <c r="F108" s="122">
        <v>3.5</v>
      </c>
      <c r="G108" s="122"/>
      <c r="H108" s="123"/>
      <c r="I108" s="35" t="s">
        <v>197</v>
      </c>
      <c r="J108" s="81" t="s">
        <v>39</v>
      </c>
      <c r="K108" s="35" t="s">
        <v>13</v>
      </c>
    </row>
    <row r="109" spans="1:11" s="15" customFormat="1" ht="57" customHeight="1" x14ac:dyDescent="0.25">
      <c r="A109" s="120" t="s">
        <v>190</v>
      </c>
      <c r="B109" s="121" t="s">
        <v>28</v>
      </c>
      <c r="C109" s="88">
        <v>2701.0259999999998</v>
      </c>
      <c r="D109" s="88" t="s">
        <v>243</v>
      </c>
      <c r="E109" s="90" t="s">
        <v>244</v>
      </c>
      <c r="F109" s="91">
        <v>1.6</v>
      </c>
      <c r="G109" s="91"/>
      <c r="H109" s="112"/>
      <c r="I109" s="35" t="s">
        <v>200</v>
      </c>
      <c r="J109" s="81" t="s">
        <v>39</v>
      </c>
      <c r="K109" s="35" t="s">
        <v>13</v>
      </c>
    </row>
    <row r="110" spans="1:11" s="15" customFormat="1" ht="57" customHeight="1" x14ac:dyDescent="0.25">
      <c r="A110" s="120" t="s">
        <v>190</v>
      </c>
      <c r="B110" s="121" t="s">
        <v>28</v>
      </c>
      <c r="C110" s="124">
        <v>2701.03</v>
      </c>
      <c r="D110" s="94" t="s">
        <v>245</v>
      </c>
      <c r="E110" s="37" t="s">
        <v>246</v>
      </c>
      <c r="F110" s="122">
        <v>2.1</v>
      </c>
      <c r="G110" s="122"/>
      <c r="H110" s="123"/>
      <c r="I110" s="35" t="s">
        <v>197</v>
      </c>
      <c r="J110" s="81" t="s">
        <v>39</v>
      </c>
      <c r="K110" s="35" t="s">
        <v>13</v>
      </c>
    </row>
    <row r="111" spans="1:11" s="15" customFormat="1" ht="57" customHeight="1" x14ac:dyDescent="0.25">
      <c r="A111" s="120" t="s">
        <v>653</v>
      </c>
      <c r="B111" s="121" t="s">
        <v>28</v>
      </c>
      <c r="C111" s="83">
        <v>4021.2190000000001</v>
      </c>
      <c r="D111" s="83" t="s">
        <v>247</v>
      </c>
      <c r="E111" s="79" t="s">
        <v>248</v>
      </c>
      <c r="F111" s="86"/>
      <c r="G111" s="86"/>
      <c r="H111" s="111"/>
      <c r="I111" s="19" t="s">
        <v>249</v>
      </c>
      <c r="J111" s="80" t="s">
        <v>177</v>
      </c>
      <c r="K111" s="80" t="s">
        <v>12</v>
      </c>
    </row>
    <row r="112" spans="1:11" s="15" customFormat="1" ht="23.85" customHeight="1" x14ac:dyDescent="0.25">
      <c r="A112" s="125" t="s">
        <v>674</v>
      </c>
      <c r="B112" s="126" t="s">
        <v>649</v>
      </c>
      <c r="C112" s="125"/>
      <c r="D112" s="125"/>
      <c r="E112" s="39"/>
      <c r="F112" s="99"/>
      <c r="G112" s="99"/>
      <c r="H112" s="126"/>
      <c r="I112" s="99"/>
      <c r="J112" s="99"/>
      <c r="K112" s="99"/>
    </row>
    <row r="113" spans="1:11" s="15" customFormat="1" ht="57" customHeight="1" x14ac:dyDescent="0.25">
      <c r="A113" s="127" t="s">
        <v>26</v>
      </c>
      <c r="B113" s="84" t="s">
        <v>651</v>
      </c>
      <c r="C113" s="127" t="s">
        <v>14</v>
      </c>
      <c r="D113" s="127" t="s">
        <v>15</v>
      </c>
      <c r="E113" s="79" t="s">
        <v>16</v>
      </c>
      <c r="F113" s="128">
        <v>8.24</v>
      </c>
      <c r="G113" s="128">
        <v>3.29</v>
      </c>
      <c r="H113" s="129"/>
      <c r="I113" s="19" t="s">
        <v>254</v>
      </c>
      <c r="J113" s="80" t="s">
        <v>67</v>
      </c>
      <c r="K113" s="29" t="s">
        <v>7</v>
      </c>
    </row>
    <row r="114" spans="1:11" s="15" customFormat="1" ht="57" customHeight="1" x14ac:dyDescent="0.25">
      <c r="A114" s="127" t="s">
        <v>26</v>
      </c>
      <c r="B114" s="84" t="s">
        <v>651</v>
      </c>
      <c r="C114" s="127" t="s">
        <v>17</v>
      </c>
      <c r="D114" s="127" t="s">
        <v>18</v>
      </c>
      <c r="E114" s="79" t="s">
        <v>255</v>
      </c>
      <c r="F114" s="128">
        <v>2.4700000000000002</v>
      </c>
      <c r="G114" s="128">
        <f t="shared" ref="G114:G130" si="0">F114*0.4</f>
        <v>0.9880000000000001</v>
      </c>
      <c r="H114" s="129"/>
      <c r="I114" s="19" t="s">
        <v>80</v>
      </c>
      <c r="J114" s="80" t="s">
        <v>39</v>
      </c>
      <c r="K114" s="80" t="s">
        <v>5</v>
      </c>
    </row>
    <row r="115" spans="1:11" s="15" customFormat="1" ht="57" customHeight="1" x14ac:dyDescent="0.25">
      <c r="A115" s="127" t="s">
        <v>26</v>
      </c>
      <c r="B115" s="84" t="s">
        <v>651</v>
      </c>
      <c r="C115" s="127" t="s">
        <v>256</v>
      </c>
      <c r="D115" s="127" t="s">
        <v>257</v>
      </c>
      <c r="E115" s="79" t="s">
        <v>258</v>
      </c>
      <c r="F115" s="128">
        <v>2.88</v>
      </c>
      <c r="G115" s="128">
        <f t="shared" si="0"/>
        <v>1.1519999999999999</v>
      </c>
      <c r="H115" s="129"/>
      <c r="I115" s="19" t="s">
        <v>207</v>
      </c>
      <c r="J115" s="80" t="s">
        <v>39</v>
      </c>
      <c r="K115" s="80" t="s">
        <v>5</v>
      </c>
    </row>
    <row r="116" spans="1:11" s="15" customFormat="1" ht="57" customHeight="1" x14ac:dyDescent="0.25">
      <c r="A116" s="127" t="s">
        <v>26</v>
      </c>
      <c r="B116" s="84" t="s">
        <v>651</v>
      </c>
      <c r="C116" s="127" t="s">
        <v>22</v>
      </c>
      <c r="D116" s="127" t="s">
        <v>23</v>
      </c>
      <c r="E116" s="79" t="s">
        <v>24</v>
      </c>
      <c r="F116" s="128">
        <v>4.12</v>
      </c>
      <c r="G116" s="128">
        <f t="shared" si="0"/>
        <v>1.6480000000000001</v>
      </c>
      <c r="H116" s="129"/>
      <c r="I116" s="19" t="s">
        <v>254</v>
      </c>
      <c r="J116" s="80" t="s">
        <v>39</v>
      </c>
      <c r="K116" s="80" t="s">
        <v>5</v>
      </c>
    </row>
    <row r="117" spans="1:11" s="15" customFormat="1" ht="57" customHeight="1" x14ac:dyDescent="0.25">
      <c r="A117" s="130" t="s">
        <v>26</v>
      </c>
      <c r="B117" s="89" t="s">
        <v>651</v>
      </c>
      <c r="C117" s="130" t="s">
        <v>259</v>
      </c>
      <c r="D117" s="130" t="s">
        <v>260</v>
      </c>
      <c r="E117" s="90" t="s">
        <v>261</v>
      </c>
      <c r="F117" s="131">
        <v>2.0699999999999998</v>
      </c>
      <c r="G117" s="131">
        <f t="shared" si="0"/>
        <v>0.82799999999999996</v>
      </c>
      <c r="H117" s="132"/>
      <c r="I117" s="35" t="s">
        <v>84</v>
      </c>
      <c r="J117" s="81" t="s">
        <v>39</v>
      </c>
      <c r="K117" s="81" t="s">
        <v>13</v>
      </c>
    </row>
    <row r="118" spans="1:11" s="15" customFormat="1" ht="57" customHeight="1" x14ac:dyDescent="0.25">
      <c r="A118" s="113" t="s">
        <v>26</v>
      </c>
      <c r="B118" s="113" t="s">
        <v>649</v>
      </c>
      <c r="C118" s="114" t="s">
        <v>262</v>
      </c>
      <c r="D118" s="113" t="s">
        <v>263</v>
      </c>
      <c r="E118" s="114" t="s">
        <v>264</v>
      </c>
      <c r="F118" s="115">
        <v>9.69</v>
      </c>
      <c r="G118" s="115">
        <f t="shared" si="0"/>
        <v>3.8759999999999999</v>
      </c>
      <c r="H118" s="116"/>
      <c r="I118" s="46" t="s">
        <v>265</v>
      </c>
      <c r="J118" s="82" t="s">
        <v>39</v>
      </c>
      <c r="K118" s="117"/>
    </row>
    <row r="119" spans="1:11" s="15" customFormat="1" ht="57" customHeight="1" x14ac:dyDescent="0.25">
      <c r="A119" s="127" t="s">
        <v>26</v>
      </c>
      <c r="B119" s="84" t="s">
        <v>651</v>
      </c>
      <c r="C119" s="127" t="s">
        <v>262</v>
      </c>
      <c r="D119" s="127" t="s">
        <v>263</v>
      </c>
      <c r="E119" s="79" t="s">
        <v>820</v>
      </c>
      <c r="F119" s="128">
        <v>1.915</v>
      </c>
      <c r="G119" s="128">
        <v>0.76600000000000001</v>
      </c>
      <c r="H119" s="129"/>
      <c r="I119" s="19" t="s">
        <v>265</v>
      </c>
      <c r="J119" s="80" t="s">
        <v>39</v>
      </c>
      <c r="K119" s="80" t="s">
        <v>7</v>
      </c>
    </row>
    <row r="120" spans="1:11" s="15" customFormat="1" ht="57" customHeight="1" x14ac:dyDescent="0.25">
      <c r="A120" s="127" t="s">
        <v>26</v>
      </c>
      <c r="B120" s="84" t="s">
        <v>651</v>
      </c>
      <c r="C120" s="127" t="s">
        <v>262</v>
      </c>
      <c r="D120" s="127" t="s">
        <v>263</v>
      </c>
      <c r="E120" s="79" t="s">
        <v>819</v>
      </c>
      <c r="F120" s="128">
        <v>2.4249999999999998</v>
      </c>
      <c r="G120" s="128">
        <v>0.97</v>
      </c>
      <c r="H120" s="129"/>
      <c r="I120" s="19" t="s">
        <v>265</v>
      </c>
      <c r="J120" s="80" t="s">
        <v>39</v>
      </c>
      <c r="K120" s="42" t="s">
        <v>7</v>
      </c>
    </row>
    <row r="121" spans="1:11" s="15" customFormat="1" ht="57" customHeight="1" x14ac:dyDescent="0.25">
      <c r="A121" s="127" t="s">
        <v>26</v>
      </c>
      <c r="B121" s="84" t="s">
        <v>651</v>
      </c>
      <c r="C121" s="127" t="s">
        <v>262</v>
      </c>
      <c r="D121" s="127" t="s">
        <v>263</v>
      </c>
      <c r="E121" s="79" t="s">
        <v>821</v>
      </c>
      <c r="F121" s="128">
        <v>3.88</v>
      </c>
      <c r="G121" s="128">
        <v>1.552</v>
      </c>
      <c r="H121" s="129"/>
      <c r="I121" s="19" t="s">
        <v>265</v>
      </c>
      <c r="J121" s="80" t="s">
        <v>39</v>
      </c>
      <c r="K121" s="42" t="s">
        <v>6</v>
      </c>
    </row>
    <row r="122" spans="1:11" s="15" customFormat="1" ht="57" customHeight="1" x14ac:dyDescent="0.25">
      <c r="A122" s="127" t="s">
        <v>26</v>
      </c>
      <c r="B122" s="84" t="s">
        <v>651</v>
      </c>
      <c r="C122" s="127" t="s">
        <v>262</v>
      </c>
      <c r="D122" s="127" t="s">
        <v>263</v>
      </c>
      <c r="E122" s="79" t="s">
        <v>822</v>
      </c>
      <c r="F122" s="128">
        <v>1.47</v>
      </c>
      <c r="G122" s="128">
        <v>0.58799999999999997</v>
      </c>
      <c r="H122" s="129"/>
      <c r="I122" s="19" t="s">
        <v>265</v>
      </c>
      <c r="J122" s="80" t="s">
        <v>39</v>
      </c>
      <c r="K122" s="42" t="s">
        <v>5</v>
      </c>
    </row>
    <row r="123" spans="1:11" s="15" customFormat="1" ht="57" customHeight="1" x14ac:dyDescent="0.25">
      <c r="A123" s="127" t="s">
        <v>26</v>
      </c>
      <c r="B123" s="84" t="s">
        <v>651</v>
      </c>
      <c r="C123" s="127" t="s">
        <v>266</v>
      </c>
      <c r="D123" s="127" t="s">
        <v>267</v>
      </c>
      <c r="E123" s="79" t="s">
        <v>268</v>
      </c>
      <c r="F123" s="128">
        <v>4.2</v>
      </c>
      <c r="G123" s="128">
        <f t="shared" si="0"/>
        <v>1.6800000000000002</v>
      </c>
      <c r="H123" s="129"/>
      <c r="I123" s="19" t="s">
        <v>42</v>
      </c>
      <c r="J123" s="80" t="s">
        <v>67</v>
      </c>
      <c r="K123" s="80" t="s">
        <v>5</v>
      </c>
    </row>
    <row r="124" spans="1:11" s="15" customFormat="1" ht="57" customHeight="1" x14ac:dyDescent="0.25">
      <c r="A124" s="130" t="s">
        <v>26</v>
      </c>
      <c r="B124" s="89" t="s">
        <v>651</v>
      </c>
      <c r="C124" s="130" t="s">
        <v>269</v>
      </c>
      <c r="D124" s="130" t="s">
        <v>270</v>
      </c>
      <c r="E124" s="90" t="s">
        <v>271</v>
      </c>
      <c r="F124" s="131">
        <v>22.65</v>
      </c>
      <c r="G124" s="131">
        <f t="shared" si="0"/>
        <v>9.06</v>
      </c>
      <c r="H124" s="132"/>
      <c r="I124" s="35" t="s">
        <v>272</v>
      </c>
      <c r="J124" s="81" t="s">
        <v>39</v>
      </c>
      <c r="K124" s="81" t="s">
        <v>13</v>
      </c>
    </row>
    <row r="125" spans="1:11" s="15" customFormat="1" ht="57" customHeight="1" x14ac:dyDescent="0.25">
      <c r="A125" s="127" t="s">
        <v>26</v>
      </c>
      <c r="B125" s="84" t="s">
        <v>651</v>
      </c>
      <c r="C125" s="127" t="s">
        <v>273</v>
      </c>
      <c r="D125" s="127" t="s">
        <v>274</v>
      </c>
      <c r="E125" s="79" t="s">
        <v>275</v>
      </c>
      <c r="F125" s="128">
        <v>9.64</v>
      </c>
      <c r="G125" s="128">
        <f t="shared" si="0"/>
        <v>3.8560000000000003</v>
      </c>
      <c r="H125" s="129"/>
      <c r="I125" s="19" t="s">
        <v>276</v>
      </c>
      <c r="J125" s="80" t="s">
        <v>39</v>
      </c>
      <c r="K125" s="80" t="s">
        <v>4</v>
      </c>
    </row>
    <row r="126" spans="1:11" s="15" customFormat="1" ht="57" customHeight="1" x14ac:dyDescent="0.25">
      <c r="A126" s="130" t="s">
        <v>26</v>
      </c>
      <c r="B126" s="89" t="s">
        <v>651</v>
      </c>
      <c r="C126" s="130" t="s">
        <v>277</v>
      </c>
      <c r="D126" s="130" t="s">
        <v>278</v>
      </c>
      <c r="E126" s="90" t="s">
        <v>279</v>
      </c>
      <c r="F126" s="131">
        <v>9.06</v>
      </c>
      <c r="G126" s="131">
        <f t="shared" si="0"/>
        <v>3.6240000000000006</v>
      </c>
      <c r="H126" s="132"/>
      <c r="I126" s="35" t="s">
        <v>49</v>
      </c>
      <c r="J126" s="81" t="s">
        <v>39</v>
      </c>
      <c r="K126" s="81" t="s">
        <v>13</v>
      </c>
    </row>
    <row r="127" spans="1:11" s="15" customFormat="1" ht="57" customHeight="1" x14ac:dyDescent="0.25">
      <c r="A127" s="127" t="s">
        <v>26</v>
      </c>
      <c r="B127" s="84" t="s">
        <v>651</v>
      </c>
      <c r="C127" s="127" t="s">
        <v>280</v>
      </c>
      <c r="D127" s="127" t="s">
        <v>278</v>
      </c>
      <c r="E127" s="79" t="s">
        <v>281</v>
      </c>
      <c r="F127" s="128">
        <v>3.29</v>
      </c>
      <c r="G127" s="128">
        <f t="shared" si="0"/>
        <v>1.3160000000000001</v>
      </c>
      <c r="H127" s="129"/>
      <c r="I127" s="19" t="s">
        <v>49</v>
      </c>
      <c r="J127" s="80" t="s">
        <v>39</v>
      </c>
      <c r="K127" s="80" t="s">
        <v>5</v>
      </c>
    </row>
    <row r="128" spans="1:11" s="15" customFormat="1" ht="23.85" customHeight="1" x14ac:dyDescent="0.25">
      <c r="A128" s="113" t="s">
        <v>26</v>
      </c>
      <c r="B128" s="113" t="s">
        <v>649</v>
      </c>
      <c r="C128" s="114" t="s">
        <v>282</v>
      </c>
      <c r="D128" s="113"/>
      <c r="E128" s="114" t="s">
        <v>283</v>
      </c>
      <c r="F128" s="115">
        <f>SUM(F129:F134)</f>
        <v>10.711</v>
      </c>
      <c r="G128" s="115">
        <f t="shared" si="0"/>
        <v>4.2844000000000007</v>
      </c>
      <c r="H128" s="116"/>
      <c r="I128" s="46"/>
      <c r="J128" s="82"/>
      <c r="K128" s="117"/>
    </row>
    <row r="129" spans="1:11" s="15" customFormat="1" ht="57" customHeight="1" x14ac:dyDescent="0.25">
      <c r="A129" s="127" t="s">
        <v>26</v>
      </c>
      <c r="B129" s="84" t="s">
        <v>651</v>
      </c>
      <c r="C129" s="127" t="s">
        <v>284</v>
      </c>
      <c r="D129" s="127" t="s">
        <v>285</v>
      </c>
      <c r="E129" s="79" t="s">
        <v>286</v>
      </c>
      <c r="F129" s="128">
        <v>2.4700000000000002</v>
      </c>
      <c r="G129" s="128">
        <f t="shared" si="0"/>
        <v>0.9880000000000001</v>
      </c>
      <c r="H129" s="129"/>
      <c r="I129" s="19" t="s">
        <v>42</v>
      </c>
      <c r="J129" s="80" t="s">
        <v>67</v>
      </c>
      <c r="K129" s="80" t="s">
        <v>12</v>
      </c>
    </row>
    <row r="130" spans="1:11" s="15" customFormat="1" ht="23.85" customHeight="1" x14ac:dyDescent="0.25">
      <c r="A130" s="113" t="s">
        <v>26</v>
      </c>
      <c r="B130" s="113" t="s">
        <v>649</v>
      </c>
      <c r="C130" s="114" t="s">
        <v>19</v>
      </c>
      <c r="D130" s="113" t="s">
        <v>20</v>
      </c>
      <c r="E130" s="114" t="s">
        <v>21</v>
      </c>
      <c r="F130" s="115">
        <v>2.06</v>
      </c>
      <c r="G130" s="115">
        <f t="shared" si="0"/>
        <v>0.82400000000000007</v>
      </c>
      <c r="H130" s="116"/>
      <c r="I130" s="46" t="s">
        <v>254</v>
      </c>
      <c r="J130" s="82" t="s">
        <v>67</v>
      </c>
      <c r="K130" s="117"/>
    </row>
    <row r="131" spans="1:11" s="15" customFormat="1" ht="57" customHeight="1" x14ac:dyDescent="0.25">
      <c r="A131" s="127" t="s">
        <v>26</v>
      </c>
      <c r="B131" s="84" t="s">
        <v>651</v>
      </c>
      <c r="C131" s="127" t="s">
        <v>19</v>
      </c>
      <c r="D131" s="127" t="s">
        <v>20</v>
      </c>
      <c r="E131" s="79" t="s">
        <v>664</v>
      </c>
      <c r="F131" s="128">
        <v>0.83299999999999996</v>
      </c>
      <c r="G131" s="128">
        <v>0.3332</v>
      </c>
      <c r="H131" s="129"/>
      <c r="I131" s="19" t="s">
        <v>84</v>
      </c>
      <c r="J131" s="80" t="s">
        <v>67</v>
      </c>
      <c r="K131" s="80" t="s">
        <v>7</v>
      </c>
    </row>
    <row r="132" spans="1:11" s="15" customFormat="1" ht="57" customHeight="1" x14ac:dyDescent="0.25">
      <c r="A132" s="130" t="s">
        <v>26</v>
      </c>
      <c r="B132" s="89" t="s">
        <v>651</v>
      </c>
      <c r="C132" s="130" t="s">
        <v>19</v>
      </c>
      <c r="D132" s="130" t="s">
        <v>20</v>
      </c>
      <c r="E132" s="90" t="s">
        <v>915</v>
      </c>
      <c r="F132" s="131">
        <v>0.6</v>
      </c>
      <c r="G132" s="131">
        <v>0.24</v>
      </c>
      <c r="H132" s="132"/>
      <c r="I132" s="35" t="s">
        <v>80</v>
      </c>
      <c r="J132" s="81" t="s">
        <v>67</v>
      </c>
      <c r="K132" s="204" t="s">
        <v>13</v>
      </c>
    </row>
    <row r="133" spans="1:11" s="15" customFormat="1" ht="57" customHeight="1" x14ac:dyDescent="0.25">
      <c r="A133" s="127" t="s">
        <v>26</v>
      </c>
      <c r="B133" s="84" t="s">
        <v>651</v>
      </c>
      <c r="C133" s="127" t="s">
        <v>19</v>
      </c>
      <c r="D133" s="127" t="s">
        <v>20</v>
      </c>
      <c r="E133" s="79" t="s">
        <v>665</v>
      </c>
      <c r="F133" s="128">
        <v>0.628</v>
      </c>
      <c r="G133" s="128">
        <v>0.25119999999999998</v>
      </c>
      <c r="H133" s="129"/>
      <c r="I133" s="19" t="s">
        <v>254</v>
      </c>
      <c r="J133" s="80" t="s">
        <v>67</v>
      </c>
      <c r="K133" s="80" t="s">
        <v>5</v>
      </c>
    </row>
    <row r="134" spans="1:11" s="15" customFormat="1" ht="57" customHeight="1" x14ac:dyDescent="0.25">
      <c r="A134" s="127" t="s">
        <v>26</v>
      </c>
      <c r="B134" s="84" t="s">
        <v>651</v>
      </c>
      <c r="C134" s="127" t="s">
        <v>287</v>
      </c>
      <c r="D134" s="127" t="s">
        <v>288</v>
      </c>
      <c r="E134" s="79" t="s">
        <v>289</v>
      </c>
      <c r="F134" s="128">
        <v>4.12</v>
      </c>
      <c r="G134" s="128">
        <f>F134*0.4</f>
        <v>1.6480000000000001</v>
      </c>
      <c r="H134" s="129"/>
      <c r="I134" s="19" t="s">
        <v>290</v>
      </c>
      <c r="J134" s="80" t="s">
        <v>39</v>
      </c>
      <c r="K134" s="80" t="s">
        <v>4</v>
      </c>
    </row>
    <row r="135" spans="1:11" s="15" customFormat="1" ht="57" customHeight="1" x14ac:dyDescent="0.25">
      <c r="A135" s="127" t="s">
        <v>655</v>
      </c>
      <c r="B135" s="84" t="s">
        <v>651</v>
      </c>
      <c r="C135" s="127" t="s">
        <v>291</v>
      </c>
      <c r="D135" s="127" t="s">
        <v>292</v>
      </c>
      <c r="E135" s="79" t="s">
        <v>293</v>
      </c>
      <c r="F135" s="128">
        <v>1.71</v>
      </c>
      <c r="G135" s="128">
        <f t="shared" ref="G135:G157" si="1">F135*0.35</f>
        <v>0.59849999999999992</v>
      </c>
      <c r="H135" s="129"/>
      <c r="I135" s="19" t="s">
        <v>294</v>
      </c>
      <c r="J135" s="80" t="s">
        <v>39</v>
      </c>
      <c r="K135" s="29" t="s">
        <v>7</v>
      </c>
    </row>
    <row r="136" spans="1:11" s="15" customFormat="1" ht="57" customHeight="1" x14ac:dyDescent="0.25">
      <c r="A136" s="127" t="s">
        <v>655</v>
      </c>
      <c r="B136" s="84" t="s">
        <v>651</v>
      </c>
      <c r="C136" s="127" t="s">
        <v>295</v>
      </c>
      <c r="D136" s="127" t="s">
        <v>296</v>
      </c>
      <c r="E136" s="79" t="s">
        <v>297</v>
      </c>
      <c r="F136" s="128">
        <v>7.95</v>
      </c>
      <c r="G136" s="128">
        <f t="shared" si="1"/>
        <v>2.7824999999999998</v>
      </c>
      <c r="H136" s="129"/>
      <c r="I136" s="19" t="s">
        <v>298</v>
      </c>
      <c r="J136" s="80" t="s">
        <v>39</v>
      </c>
      <c r="K136" s="80" t="s">
        <v>5</v>
      </c>
    </row>
    <row r="137" spans="1:11" s="15" customFormat="1" ht="57" customHeight="1" x14ac:dyDescent="0.25">
      <c r="A137" s="127" t="s">
        <v>655</v>
      </c>
      <c r="B137" s="84" t="s">
        <v>651</v>
      </c>
      <c r="C137" s="127" t="s">
        <v>299</v>
      </c>
      <c r="D137" s="127" t="s">
        <v>300</v>
      </c>
      <c r="E137" s="79" t="s">
        <v>301</v>
      </c>
      <c r="F137" s="128">
        <v>4.95</v>
      </c>
      <c r="G137" s="128">
        <f t="shared" si="1"/>
        <v>1.7324999999999999</v>
      </c>
      <c r="H137" s="129"/>
      <c r="I137" s="19" t="s">
        <v>302</v>
      </c>
      <c r="J137" s="80" t="s">
        <v>39</v>
      </c>
      <c r="K137" s="80" t="s">
        <v>5</v>
      </c>
    </row>
    <row r="138" spans="1:11" s="15" customFormat="1" ht="57" customHeight="1" x14ac:dyDescent="0.25">
      <c r="A138" s="130" t="s">
        <v>655</v>
      </c>
      <c r="B138" s="89" t="s">
        <v>651</v>
      </c>
      <c r="C138" s="130" t="s">
        <v>303</v>
      </c>
      <c r="D138" s="130" t="s">
        <v>669</v>
      </c>
      <c r="E138" s="90" t="s">
        <v>304</v>
      </c>
      <c r="F138" s="131">
        <v>29.36</v>
      </c>
      <c r="G138" s="131">
        <f t="shared" si="1"/>
        <v>10.276</v>
      </c>
      <c r="H138" s="132"/>
      <c r="I138" s="35" t="s">
        <v>90</v>
      </c>
      <c r="J138" s="81" t="s">
        <v>39</v>
      </c>
      <c r="K138" s="30" t="s">
        <v>13</v>
      </c>
    </row>
    <row r="139" spans="1:11" s="15" customFormat="1" ht="57" customHeight="1" x14ac:dyDescent="0.25">
      <c r="A139" s="127" t="s">
        <v>655</v>
      </c>
      <c r="B139" s="84" t="s">
        <v>651</v>
      </c>
      <c r="C139" s="127" t="s">
        <v>305</v>
      </c>
      <c r="D139" s="127" t="s">
        <v>306</v>
      </c>
      <c r="E139" s="79" t="s">
        <v>307</v>
      </c>
      <c r="F139" s="128">
        <v>1.44</v>
      </c>
      <c r="G139" s="128">
        <f t="shared" si="1"/>
        <v>0.504</v>
      </c>
      <c r="H139" s="129"/>
      <c r="I139" s="19" t="s">
        <v>308</v>
      </c>
      <c r="J139" s="80" t="s">
        <v>67</v>
      </c>
      <c r="K139" s="80" t="s">
        <v>4</v>
      </c>
    </row>
    <row r="140" spans="1:11" s="15" customFormat="1" ht="57" customHeight="1" x14ac:dyDescent="0.25">
      <c r="A140" s="127" t="s">
        <v>655</v>
      </c>
      <c r="B140" s="84" t="s">
        <v>651</v>
      </c>
      <c r="C140" s="127" t="s">
        <v>310</v>
      </c>
      <c r="D140" s="127" t="s">
        <v>311</v>
      </c>
      <c r="E140" s="79" t="s">
        <v>312</v>
      </c>
      <c r="F140" s="128">
        <v>7.57</v>
      </c>
      <c r="G140" s="128">
        <f t="shared" si="1"/>
        <v>2.6494999999999997</v>
      </c>
      <c r="H140" s="129"/>
      <c r="I140" s="19" t="s">
        <v>99</v>
      </c>
      <c r="J140" s="80" t="s">
        <v>39</v>
      </c>
      <c r="K140" s="80" t="s">
        <v>12</v>
      </c>
    </row>
    <row r="141" spans="1:11" s="15" customFormat="1" ht="57" customHeight="1" x14ac:dyDescent="0.25">
      <c r="A141" s="127" t="s">
        <v>655</v>
      </c>
      <c r="B141" s="84" t="s">
        <v>651</v>
      </c>
      <c r="C141" s="127" t="s">
        <v>313</v>
      </c>
      <c r="D141" s="127" t="s">
        <v>314</v>
      </c>
      <c r="E141" s="79" t="s">
        <v>315</v>
      </c>
      <c r="F141" s="128">
        <v>4.5</v>
      </c>
      <c r="G141" s="128">
        <f t="shared" si="1"/>
        <v>1.575</v>
      </c>
      <c r="H141" s="129"/>
      <c r="I141" s="19" t="s">
        <v>99</v>
      </c>
      <c r="J141" s="80" t="s">
        <v>67</v>
      </c>
      <c r="K141" s="80" t="s">
        <v>5</v>
      </c>
    </row>
    <row r="142" spans="1:11" s="15" customFormat="1" ht="57" customHeight="1" x14ac:dyDescent="0.25">
      <c r="A142" s="127" t="s">
        <v>655</v>
      </c>
      <c r="B142" s="84" t="s">
        <v>651</v>
      </c>
      <c r="C142" s="127" t="s">
        <v>316</v>
      </c>
      <c r="D142" s="127" t="s">
        <v>317</v>
      </c>
      <c r="E142" s="79" t="s">
        <v>318</v>
      </c>
      <c r="F142" s="128">
        <v>14.41</v>
      </c>
      <c r="G142" s="128">
        <f t="shared" si="1"/>
        <v>5.0434999999999999</v>
      </c>
      <c r="H142" s="129"/>
      <c r="I142" s="19" t="s">
        <v>114</v>
      </c>
      <c r="J142" s="80" t="s">
        <v>39</v>
      </c>
      <c r="K142" s="80" t="s">
        <v>5</v>
      </c>
    </row>
    <row r="143" spans="1:11" s="15" customFormat="1" ht="57" customHeight="1" x14ac:dyDescent="0.25">
      <c r="A143" s="127" t="s">
        <v>655</v>
      </c>
      <c r="B143" s="84" t="s">
        <v>651</v>
      </c>
      <c r="C143" s="127" t="s">
        <v>316</v>
      </c>
      <c r="D143" s="127" t="s">
        <v>317</v>
      </c>
      <c r="E143" s="79" t="s">
        <v>891</v>
      </c>
      <c r="F143" s="128">
        <v>3.78159</v>
      </c>
      <c r="G143" s="128">
        <v>1.32355</v>
      </c>
      <c r="H143" s="129"/>
      <c r="I143" s="17" t="s">
        <v>114</v>
      </c>
      <c r="J143" s="29" t="s">
        <v>39</v>
      </c>
      <c r="K143" s="80" t="s">
        <v>7</v>
      </c>
    </row>
    <row r="144" spans="1:11" s="15" customFormat="1" ht="57" customHeight="1" x14ac:dyDescent="0.25">
      <c r="A144" s="127" t="s">
        <v>655</v>
      </c>
      <c r="B144" s="84" t="s">
        <v>651</v>
      </c>
      <c r="C144" s="127" t="s">
        <v>316</v>
      </c>
      <c r="D144" s="127" t="s">
        <v>317</v>
      </c>
      <c r="E144" s="79" t="s">
        <v>892</v>
      </c>
      <c r="F144" s="128">
        <v>3.8286500000000001</v>
      </c>
      <c r="G144" s="128">
        <v>1.34</v>
      </c>
      <c r="H144" s="129"/>
      <c r="I144" s="17" t="s">
        <v>114</v>
      </c>
      <c r="J144" s="29" t="s">
        <v>39</v>
      </c>
      <c r="K144" s="80" t="s">
        <v>5</v>
      </c>
    </row>
    <row r="145" spans="1:11" s="15" customFormat="1" ht="57" customHeight="1" x14ac:dyDescent="0.25">
      <c r="A145" s="127" t="s">
        <v>655</v>
      </c>
      <c r="B145" s="84" t="s">
        <v>651</v>
      </c>
      <c r="C145" s="127" t="s">
        <v>316</v>
      </c>
      <c r="D145" s="127" t="s">
        <v>317</v>
      </c>
      <c r="E145" s="79" t="s">
        <v>893</v>
      </c>
      <c r="F145" s="128">
        <v>1.72637</v>
      </c>
      <c r="G145" s="128">
        <v>0.60399999999999998</v>
      </c>
      <c r="H145" s="129"/>
      <c r="I145" s="17" t="s">
        <v>114</v>
      </c>
      <c r="J145" s="29" t="s">
        <v>39</v>
      </c>
      <c r="K145" s="80" t="s">
        <v>5</v>
      </c>
    </row>
    <row r="146" spans="1:11" s="15" customFormat="1" ht="57" customHeight="1" x14ac:dyDescent="0.25">
      <c r="A146" s="127" t="s">
        <v>655</v>
      </c>
      <c r="B146" s="84" t="s">
        <v>651</v>
      </c>
      <c r="C146" s="127" t="s">
        <v>316</v>
      </c>
      <c r="D146" s="127" t="s">
        <v>317</v>
      </c>
      <c r="E146" s="79" t="s">
        <v>894</v>
      </c>
      <c r="F146" s="128">
        <v>0.58294400000000002</v>
      </c>
      <c r="G146" s="128">
        <v>0.20399999999999999</v>
      </c>
      <c r="H146" s="129"/>
      <c r="I146" s="17" t="s">
        <v>114</v>
      </c>
      <c r="J146" s="29" t="s">
        <v>39</v>
      </c>
      <c r="K146" s="80" t="s">
        <v>5</v>
      </c>
    </row>
    <row r="147" spans="1:11" s="15" customFormat="1" ht="57" customHeight="1" x14ac:dyDescent="0.25">
      <c r="A147" s="127" t="s">
        <v>655</v>
      </c>
      <c r="B147" s="84" t="s">
        <v>651</v>
      </c>
      <c r="C147" s="127" t="s">
        <v>316</v>
      </c>
      <c r="D147" s="127" t="s">
        <v>317</v>
      </c>
      <c r="E147" s="79" t="s">
        <v>895</v>
      </c>
      <c r="F147" s="128">
        <v>0.47238999999999998</v>
      </c>
      <c r="G147" s="128">
        <v>0.16533</v>
      </c>
      <c r="H147" s="129"/>
      <c r="I147" s="17" t="s">
        <v>662</v>
      </c>
      <c r="J147" s="29" t="s">
        <v>39</v>
      </c>
      <c r="K147" s="80" t="s">
        <v>5</v>
      </c>
    </row>
    <row r="148" spans="1:11" s="15" customFormat="1" ht="57" customHeight="1" x14ac:dyDescent="0.25">
      <c r="A148" s="127" t="s">
        <v>655</v>
      </c>
      <c r="B148" s="84" t="s">
        <v>651</v>
      </c>
      <c r="C148" s="127" t="s">
        <v>316</v>
      </c>
      <c r="D148" s="127" t="s">
        <v>317</v>
      </c>
      <c r="E148" s="79" t="s">
        <v>896</v>
      </c>
      <c r="F148" s="128">
        <v>0.79803400000000002</v>
      </c>
      <c r="G148" s="128">
        <v>0.27900000000000003</v>
      </c>
      <c r="H148" s="129"/>
      <c r="I148" s="17" t="s">
        <v>114</v>
      </c>
      <c r="J148" s="29" t="s">
        <v>39</v>
      </c>
      <c r="K148" s="80" t="s">
        <v>5</v>
      </c>
    </row>
    <row r="149" spans="1:11" s="15" customFormat="1" ht="57" customHeight="1" x14ac:dyDescent="0.25">
      <c r="A149" s="127" t="s">
        <v>655</v>
      </c>
      <c r="B149" s="84" t="s">
        <v>651</v>
      </c>
      <c r="C149" s="127" t="s">
        <v>316</v>
      </c>
      <c r="D149" s="127" t="s">
        <v>317</v>
      </c>
      <c r="E149" s="79" t="s">
        <v>897</v>
      </c>
      <c r="F149" s="128">
        <v>0.470605</v>
      </c>
      <c r="G149" s="128">
        <v>0.16470000000000001</v>
      </c>
      <c r="H149" s="129"/>
      <c r="I149" s="17" t="s">
        <v>903</v>
      </c>
      <c r="J149" s="29" t="s">
        <v>39</v>
      </c>
      <c r="K149" s="80" t="s">
        <v>5</v>
      </c>
    </row>
    <row r="150" spans="1:11" s="15" customFormat="1" ht="57" customHeight="1" x14ac:dyDescent="0.25">
      <c r="A150" s="127" t="s">
        <v>655</v>
      </c>
      <c r="B150" s="84" t="s">
        <v>651</v>
      </c>
      <c r="C150" s="127" t="s">
        <v>316</v>
      </c>
      <c r="D150" s="127" t="s">
        <v>317</v>
      </c>
      <c r="E150" s="79" t="s">
        <v>898</v>
      </c>
      <c r="F150" s="128">
        <v>0.56750199999999995</v>
      </c>
      <c r="G150" s="128">
        <v>0.19800000000000001</v>
      </c>
      <c r="H150" s="129"/>
      <c r="I150" s="17" t="s">
        <v>329</v>
      </c>
      <c r="J150" s="29" t="s">
        <v>39</v>
      </c>
      <c r="K150" s="80" t="s">
        <v>5</v>
      </c>
    </row>
    <row r="151" spans="1:11" s="15" customFormat="1" ht="57" customHeight="1" x14ac:dyDescent="0.25">
      <c r="A151" s="127" t="s">
        <v>655</v>
      </c>
      <c r="B151" s="84" t="s">
        <v>651</v>
      </c>
      <c r="C151" s="127" t="s">
        <v>316</v>
      </c>
      <c r="D151" s="127" t="s">
        <v>317</v>
      </c>
      <c r="E151" s="79" t="s">
        <v>899</v>
      </c>
      <c r="F151" s="128">
        <v>0.23163300000000001</v>
      </c>
      <c r="G151" s="128">
        <v>8.1000000000000003E-2</v>
      </c>
      <c r="H151" s="129"/>
      <c r="I151" s="17" t="s">
        <v>325</v>
      </c>
      <c r="J151" s="29" t="s">
        <v>39</v>
      </c>
      <c r="K151" s="80" t="s">
        <v>5</v>
      </c>
    </row>
    <row r="152" spans="1:11" s="15" customFormat="1" ht="57" customHeight="1" x14ac:dyDescent="0.25">
      <c r="A152" s="127" t="s">
        <v>655</v>
      </c>
      <c r="B152" s="84" t="s">
        <v>651</v>
      </c>
      <c r="C152" s="127" t="s">
        <v>316</v>
      </c>
      <c r="D152" s="127" t="s">
        <v>317</v>
      </c>
      <c r="E152" s="79" t="s">
        <v>900</v>
      </c>
      <c r="F152" s="128">
        <v>0.80299500000000001</v>
      </c>
      <c r="G152" s="128">
        <v>0.28100000000000003</v>
      </c>
      <c r="H152" s="129"/>
      <c r="I152" s="17" t="s">
        <v>120</v>
      </c>
      <c r="J152" s="29" t="s">
        <v>39</v>
      </c>
      <c r="K152" s="80" t="s">
        <v>5</v>
      </c>
    </row>
    <row r="153" spans="1:11" s="15" customFormat="1" ht="57" customHeight="1" x14ac:dyDescent="0.25">
      <c r="A153" s="127" t="s">
        <v>655</v>
      </c>
      <c r="B153" s="84" t="s">
        <v>651</v>
      </c>
      <c r="C153" s="127" t="s">
        <v>316</v>
      </c>
      <c r="D153" s="127" t="s">
        <v>317</v>
      </c>
      <c r="E153" s="79" t="s">
        <v>901</v>
      </c>
      <c r="F153" s="128">
        <v>0.86195699999999997</v>
      </c>
      <c r="G153" s="128">
        <v>0.3</v>
      </c>
      <c r="H153" s="129"/>
      <c r="I153" s="17" t="s">
        <v>120</v>
      </c>
      <c r="J153" s="29" t="s">
        <v>39</v>
      </c>
      <c r="K153" s="80" t="s">
        <v>5</v>
      </c>
    </row>
    <row r="154" spans="1:11" s="15" customFormat="1" ht="57" customHeight="1" x14ac:dyDescent="0.25">
      <c r="A154" s="127" t="s">
        <v>655</v>
      </c>
      <c r="B154" s="84" t="s">
        <v>651</v>
      </c>
      <c r="C154" s="127" t="s">
        <v>316</v>
      </c>
      <c r="D154" s="127" t="s">
        <v>317</v>
      </c>
      <c r="E154" s="79" t="s">
        <v>902</v>
      </c>
      <c r="F154" s="128">
        <v>0.28532999999999997</v>
      </c>
      <c r="G154" s="128">
        <v>9.9419999999999994E-2</v>
      </c>
      <c r="H154" s="129"/>
      <c r="I154" s="17" t="s">
        <v>904</v>
      </c>
      <c r="J154" s="29" t="s">
        <v>39</v>
      </c>
      <c r="K154" s="80" t="s">
        <v>5</v>
      </c>
    </row>
    <row r="155" spans="1:11" s="15" customFormat="1" ht="57" customHeight="1" x14ac:dyDescent="0.25">
      <c r="A155" s="127" t="s">
        <v>655</v>
      </c>
      <c r="B155" s="84" t="s">
        <v>651</v>
      </c>
      <c r="C155" s="127" t="s">
        <v>319</v>
      </c>
      <c r="D155" s="127" t="s">
        <v>320</v>
      </c>
      <c r="E155" s="79" t="s">
        <v>321</v>
      </c>
      <c r="F155" s="128">
        <v>0.9</v>
      </c>
      <c r="G155" s="128">
        <f t="shared" si="1"/>
        <v>0.315</v>
      </c>
      <c r="H155" s="129"/>
      <c r="I155" s="19" t="s">
        <v>114</v>
      </c>
      <c r="J155" s="80" t="s">
        <v>39</v>
      </c>
      <c r="K155" s="80" t="s">
        <v>5</v>
      </c>
    </row>
    <row r="156" spans="1:11" s="15" customFormat="1" ht="57" customHeight="1" x14ac:dyDescent="0.25">
      <c r="A156" s="127" t="s">
        <v>655</v>
      </c>
      <c r="B156" s="84" t="s">
        <v>651</v>
      </c>
      <c r="C156" s="127" t="s">
        <v>322</v>
      </c>
      <c r="D156" s="127" t="s">
        <v>323</v>
      </c>
      <c r="E156" s="79" t="s">
        <v>324</v>
      </c>
      <c r="F156" s="128">
        <v>2.25</v>
      </c>
      <c r="G156" s="128">
        <f t="shared" si="1"/>
        <v>0.78749999999999998</v>
      </c>
      <c r="H156" s="129"/>
      <c r="I156" s="19" t="s">
        <v>325</v>
      </c>
      <c r="J156" s="80" t="s">
        <v>39</v>
      </c>
      <c r="K156" s="80" t="s">
        <v>7</v>
      </c>
    </row>
    <row r="157" spans="1:11" s="15" customFormat="1" ht="23.85" customHeight="1" x14ac:dyDescent="0.25">
      <c r="A157" s="113" t="s">
        <v>655</v>
      </c>
      <c r="B157" s="113" t="s">
        <v>649</v>
      </c>
      <c r="C157" s="114" t="s">
        <v>326</v>
      </c>
      <c r="D157" s="113" t="s">
        <v>327</v>
      </c>
      <c r="E157" s="114" t="s">
        <v>328</v>
      </c>
      <c r="F157" s="115">
        <v>3.42</v>
      </c>
      <c r="G157" s="115">
        <f t="shared" si="1"/>
        <v>1.1969999999999998</v>
      </c>
      <c r="H157" s="116"/>
      <c r="I157" s="46"/>
      <c r="J157" s="82"/>
      <c r="K157" s="117"/>
    </row>
    <row r="158" spans="1:11" s="16" customFormat="1" ht="57" customHeight="1" x14ac:dyDescent="0.25">
      <c r="A158" s="130" t="s">
        <v>655</v>
      </c>
      <c r="B158" s="89" t="s">
        <v>651</v>
      </c>
      <c r="C158" s="130" t="s">
        <v>326</v>
      </c>
      <c r="D158" s="130" t="s">
        <v>327</v>
      </c>
      <c r="E158" s="90" t="s">
        <v>330</v>
      </c>
      <c r="F158" s="131">
        <v>2.0550000000000002</v>
      </c>
      <c r="G158" s="131">
        <v>0.73399999999999999</v>
      </c>
      <c r="H158" s="132"/>
      <c r="I158" s="35" t="s">
        <v>329</v>
      </c>
      <c r="J158" s="81" t="s">
        <v>39</v>
      </c>
      <c r="K158" s="81" t="s">
        <v>13</v>
      </c>
    </row>
    <row r="159" spans="1:11" s="15" customFormat="1" ht="57" customHeight="1" x14ac:dyDescent="0.25">
      <c r="A159" s="130" t="s">
        <v>655</v>
      </c>
      <c r="B159" s="89" t="s">
        <v>651</v>
      </c>
      <c r="C159" s="130" t="s">
        <v>326</v>
      </c>
      <c r="D159" s="130" t="s">
        <v>327</v>
      </c>
      <c r="E159" s="90" t="s">
        <v>331</v>
      </c>
      <c r="F159" s="131">
        <v>1.373</v>
      </c>
      <c r="G159" s="131">
        <v>0.46600000000000003</v>
      </c>
      <c r="H159" s="132"/>
      <c r="I159" s="35" t="s">
        <v>329</v>
      </c>
      <c r="J159" s="81" t="s">
        <v>39</v>
      </c>
      <c r="K159" s="81" t="s">
        <v>13</v>
      </c>
    </row>
    <row r="160" spans="1:11" s="15" customFormat="1" ht="57" customHeight="1" x14ac:dyDescent="0.25">
      <c r="A160" s="127" t="s">
        <v>655</v>
      </c>
      <c r="B160" s="84" t="s">
        <v>651</v>
      </c>
      <c r="C160" s="127" t="s">
        <v>332</v>
      </c>
      <c r="D160" s="127" t="s">
        <v>333</v>
      </c>
      <c r="E160" s="79" t="s">
        <v>334</v>
      </c>
      <c r="F160" s="128">
        <v>1.8</v>
      </c>
      <c r="G160" s="128">
        <f t="shared" ref="G160:G169" si="2">F160*0.35</f>
        <v>0.63</v>
      </c>
      <c r="H160" s="129"/>
      <c r="I160" s="19" t="s">
        <v>335</v>
      </c>
      <c r="J160" s="80" t="s">
        <v>67</v>
      </c>
      <c r="K160" s="93" t="s">
        <v>5</v>
      </c>
    </row>
    <row r="161" spans="1:11" s="15" customFormat="1" ht="57" customHeight="1" x14ac:dyDescent="0.25">
      <c r="A161" s="127" t="s">
        <v>655</v>
      </c>
      <c r="B161" s="84" t="s">
        <v>651</v>
      </c>
      <c r="C161" s="127" t="s">
        <v>336</v>
      </c>
      <c r="D161" s="127" t="s">
        <v>337</v>
      </c>
      <c r="E161" s="79" t="s">
        <v>338</v>
      </c>
      <c r="F161" s="128">
        <v>11.26</v>
      </c>
      <c r="G161" s="128">
        <f t="shared" si="2"/>
        <v>3.9409999999999998</v>
      </c>
      <c r="H161" s="129"/>
      <c r="I161" s="19" t="s">
        <v>123</v>
      </c>
      <c r="J161" s="80" t="s">
        <v>67</v>
      </c>
      <c r="K161" s="80" t="s">
        <v>7</v>
      </c>
    </row>
    <row r="162" spans="1:11" s="15" customFormat="1" ht="57" customHeight="1" x14ac:dyDescent="0.25">
      <c r="A162" s="127" t="s">
        <v>655</v>
      </c>
      <c r="B162" s="84" t="s">
        <v>651</v>
      </c>
      <c r="C162" s="127" t="s">
        <v>339</v>
      </c>
      <c r="D162" s="127" t="s">
        <v>340</v>
      </c>
      <c r="E162" s="79" t="s">
        <v>341</v>
      </c>
      <c r="F162" s="128">
        <v>8.25</v>
      </c>
      <c r="G162" s="128">
        <f t="shared" si="2"/>
        <v>2.8874999999999997</v>
      </c>
      <c r="H162" s="129"/>
      <c r="I162" s="19" t="s">
        <v>180</v>
      </c>
      <c r="J162" s="80" t="s">
        <v>39</v>
      </c>
      <c r="K162" s="80" t="s">
        <v>5</v>
      </c>
    </row>
    <row r="163" spans="1:11" s="15" customFormat="1" ht="57" customHeight="1" x14ac:dyDescent="0.25">
      <c r="A163" s="127" t="s">
        <v>655</v>
      </c>
      <c r="B163" s="84" t="s">
        <v>651</v>
      </c>
      <c r="C163" s="127" t="s">
        <v>342</v>
      </c>
      <c r="D163" s="34" t="s">
        <v>343</v>
      </c>
      <c r="E163" s="79" t="s">
        <v>344</v>
      </c>
      <c r="F163" s="128">
        <v>3.24</v>
      </c>
      <c r="G163" s="128">
        <f t="shared" si="2"/>
        <v>1.1339999999999999</v>
      </c>
      <c r="H163" s="129"/>
      <c r="I163" s="19" t="s">
        <v>290</v>
      </c>
      <c r="J163" s="80" t="s">
        <v>39</v>
      </c>
      <c r="K163" s="80" t="s">
        <v>4</v>
      </c>
    </row>
    <row r="164" spans="1:11" s="15" customFormat="1" ht="57" customHeight="1" x14ac:dyDescent="0.25">
      <c r="A164" s="127" t="s">
        <v>655</v>
      </c>
      <c r="B164" s="84" t="s">
        <v>651</v>
      </c>
      <c r="C164" s="127" t="s">
        <v>345</v>
      </c>
      <c r="D164" s="127" t="s">
        <v>346</v>
      </c>
      <c r="E164" s="79" t="s">
        <v>347</v>
      </c>
      <c r="F164" s="128">
        <v>3.96</v>
      </c>
      <c r="G164" s="128">
        <f t="shared" si="2"/>
        <v>1.3859999999999999</v>
      </c>
      <c r="H164" s="129"/>
      <c r="I164" s="19" t="s">
        <v>348</v>
      </c>
      <c r="J164" s="80" t="s">
        <v>39</v>
      </c>
      <c r="K164" s="80" t="s">
        <v>5</v>
      </c>
    </row>
    <row r="165" spans="1:11" s="16" customFormat="1" ht="57" customHeight="1" x14ac:dyDescent="0.25">
      <c r="A165" s="133" t="s">
        <v>655</v>
      </c>
      <c r="B165" s="134" t="s">
        <v>651</v>
      </c>
      <c r="C165" s="133" t="s">
        <v>349</v>
      </c>
      <c r="D165" s="133" t="s">
        <v>346</v>
      </c>
      <c r="E165" s="24" t="s">
        <v>350</v>
      </c>
      <c r="F165" s="135">
        <v>1.63</v>
      </c>
      <c r="G165" s="135">
        <f t="shared" si="2"/>
        <v>0.5704999999999999</v>
      </c>
      <c r="H165" s="136"/>
      <c r="I165" s="20" t="s">
        <v>348</v>
      </c>
      <c r="J165" s="93" t="s">
        <v>39</v>
      </c>
      <c r="K165" s="80" t="s">
        <v>7</v>
      </c>
    </row>
    <row r="166" spans="1:11" s="15" customFormat="1" ht="57" customHeight="1" x14ac:dyDescent="0.25">
      <c r="A166" s="127" t="s">
        <v>655</v>
      </c>
      <c r="B166" s="84" t="s">
        <v>651</v>
      </c>
      <c r="C166" s="127" t="s">
        <v>351</v>
      </c>
      <c r="D166" s="127" t="s">
        <v>346</v>
      </c>
      <c r="E166" s="79" t="s">
        <v>352</v>
      </c>
      <c r="F166" s="128">
        <v>0.72</v>
      </c>
      <c r="G166" s="128">
        <f t="shared" si="2"/>
        <v>0.252</v>
      </c>
      <c r="H166" s="129"/>
      <c r="I166" s="19" t="s">
        <v>348</v>
      </c>
      <c r="J166" s="80" t="s">
        <v>39</v>
      </c>
      <c r="K166" s="80" t="s">
        <v>4</v>
      </c>
    </row>
    <row r="167" spans="1:11" s="15" customFormat="1" ht="57" customHeight="1" x14ac:dyDescent="0.25">
      <c r="A167" s="127" t="s">
        <v>655</v>
      </c>
      <c r="B167" s="84" t="s">
        <v>651</v>
      </c>
      <c r="C167" s="127" t="s">
        <v>353</v>
      </c>
      <c r="D167" s="127" t="s">
        <v>354</v>
      </c>
      <c r="E167" s="79" t="s">
        <v>355</v>
      </c>
      <c r="F167" s="128">
        <v>2.1</v>
      </c>
      <c r="G167" s="128">
        <f t="shared" si="2"/>
        <v>0.73499999999999999</v>
      </c>
      <c r="H167" s="129"/>
      <c r="I167" s="19" t="s">
        <v>152</v>
      </c>
      <c r="J167" s="80" t="s">
        <v>39</v>
      </c>
      <c r="K167" s="80" t="s">
        <v>5</v>
      </c>
    </row>
    <row r="168" spans="1:11" s="15" customFormat="1" ht="57" customHeight="1" x14ac:dyDescent="0.25">
      <c r="A168" s="127" t="s">
        <v>655</v>
      </c>
      <c r="B168" s="84" t="s">
        <v>651</v>
      </c>
      <c r="C168" s="127" t="s">
        <v>356</v>
      </c>
      <c r="D168" s="127" t="s">
        <v>354</v>
      </c>
      <c r="E168" s="79" t="s">
        <v>357</v>
      </c>
      <c r="F168" s="128">
        <v>2.7</v>
      </c>
      <c r="G168" s="128">
        <f t="shared" si="2"/>
        <v>0.94499999999999995</v>
      </c>
      <c r="H168" s="129"/>
      <c r="I168" s="19" t="s">
        <v>152</v>
      </c>
      <c r="J168" s="80" t="s">
        <v>39</v>
      </c>
      <c r="K168" s="80" t="s">
        <v>5</v>
      </c>
    </row>
    <row r="169" spans="1:11" s="15" customFormat="1" ht="57" customHeight="1" x14ac:dyDescent="0.25">
      <c r="A169" s="127" t="s">
        <v>655</v>
      </c>
      <c r="B169" s="84" t="s">
        <v>651</v>
      </c>
      <c r="C169" s="127" t="s">
        <v>358</v>
      </c>
      <c r="D169" s="127" t="s">
        <v>359</v>
      </c>
      <c r="E169" s="79" t="s">
        <v>360</v>
      </c>
      <c r="F169" s="128">
        <v>4.32</v>
      </c>
      <c r="G169" s="128">
        <f t="shared" si="2"/>
        <v>1.512</v>
      </c>
      <c r="H169" s="129"/>
      <c r="I169" s="19" t="s">
        <v>90</v>
      </c>
      <c r="J169" s="80" t="s">
        <v>39</v>
      </c>
      <c r="K169" s="80" t="s">
        <v>5</v>
      </c>
    </row>
    <row r="170" spans="1:11" s="15" customFormat="1" ht="23.85" customHeight="1" x14ac:dyDescent="0.25">
      <c r="A170" s="113" t="s">
        <v>655</v>
      </c>
      <c r="B170" s="113" t="s">
        <v>649</v>
      </c>
      <c r="C170" s="114" t="s">
        <v>361</v>
      </c>
      <c r="D170" s="113"/>
      <c r="E170" s="114" t="s">
        <v>283</v>
      </c>
      <c r="F170" s="115">
        <f>SUM(F171:F185)</f>
        <v>28.195999999999994</v>
      </c>
      <c r="G170" s="115">
        <f>SUM(G171:G185)</f>
        <v>9.8686000000000007</v>
      </c>
      <c r="H170" s="116"/>
      <c r="I170" s="46"/>
      <c r="J170" s="82"/>
      <c r="K170" s="117"/>
    </row>
    <row r="171" spans="1:11" s="15" customFormat="1" ht="57" customHeight="1" x14ac:dyDescent="0.25">
      <c r="A171" s="113" t="s">
        <v>655</v>
      </c>
      <c r="B171" s="113" t="s">
        <v>649</v>
      </c>
      <c r="C171" s="114" t="s">
        <v>362</v>
      </c>
      <c r="D171" s="113" t="s">
        <v>363</v>
      </c>
      <c r="E171" s="114" t="s">
        <v>364</v>
      </c>
      <c r="F171" s="115">
        <v>9.73</v>
      </c>
      <c r="G171" s="115">
        <f t="shared" ref="G171:G192" si="3">F171*0.35</f>
        <v>3.4055</v>
      </c>
      <c r="H171" s="116"/>
      <c r="I171" s="46" t="s">
        <v>90</v>
      </c>
      <c r="J171" s="82"/>
      <c r="K171" s="117"/>
    </row>
    <row r="172" spans="1:11" s="15" customFormat="1" ht="57" customHeight="1" x14ac:dyDescent="0.25">
      <c r="A172" s="127" t="s">
        <v>655</v>
      </c>
      <c r="B172" s="84" t="s">
        <v>651</v>
      </c>
      <c r="C172" s="127" t="s">
        <v>362</v>
      </c>
      <c r="D172" s="127" t="s">
        <v>363</v>
      </c>
      <c r="E172" s="79" t="s">
        <v>916</v>
      </c>
      <c r="F172" s="128">
        <v>3.766</v>
      </c>
      <c r="G172" s="128">
        <f t="shared" si="3"/>
        <v>1.3180999999999998</v>
      </c>
      <c r="H172" s="129"/>
      <c r="I172" s="19" t="s">
        <v>90</v>
      </c>
      <c r="J172" s="80" t="s">
        <v>67</v>
      </c>
      <c r="K172" s="156" t="s">
        <v>6</v>
      </c>
    </row>
    <row r="173" spans="1:11" s="15" customFormat="1" ht="57" customHeight="1" x14ac:dyDescent="0.25">
      <c r="A173" s="127" t="s">
        <v>655</v>
      </c>
      <c r="B173" s="84" t="s">
        <v>651</v>
      </c>
      <c r="C173" s="127" t="s">
        <v>362</v>
      </c>
      <c r="D173" s="127" t="s">
        <v>363</v>
      </c>
      <c r="E173" s="79" t="s">
        <v>917</v>
      </c>
      <c r="F173" s="128">
        <v>0.73</v>
      </c>
      <c r="G173" s="128">
        <f t="shared" si="3"/>
        <v>0.2555</v>
      </c>
      <c r="H173" s="129"/>
      <c r="I173" s="19" t="s">
        <v>90</v>
      </c>
      <c r="J173" s="80" t="s">
        <v>67</v>
      </c>
      <c r="K173" s="156" t="s">
        <v>5</v>
      </c>
    </row>
    <row r="174" spans="1:11" s="15" customFormat="1" ht="57" customHeight="1" x14ac:dyDescent="0.25">
      <c r="A174" s="127" t="s">
        <v>655</v>
      </c>
      <c r="B174" s="84" t="s">
        <v>651</v>
      </c>
      <c r="C174" s="127" t="s">
        <v>362</v>
      </c>
      <c r="D174" s="127" t="s">
        <v>363</v>
      </c>
      <c r="E174" s="79" t="s">
        <v>918</v>
      </c>
      <c r="F174" s="153">
        <v>0.25</v>
      </c>
      <c r="G174" s="128">
        <f t="shared" si="3"/>
        <v>8.7499999999999994E-2</v>
      </c>
      <c r="H174" s="129"/>
      <c r="I174" s="19" t="s">
        <v>90</v>
      </c>
      <c r="J174" s="80" t="s">
        <v>67</v>
      </c>
      <c r="K174" s="156" t="s">
        <v>5</v>
      </c>
    </row>
    <row r="175" spans="1:11" s="15" customFormat="1" ht="57" customHeight="1" x14ac:dyDescent="0.25">
      <c r="A175" s="127" t="s">
        <v>655</v>
      </c>
      <c r="B175" s="84" t="s">
        <v>651</v>
      </c>
      <c r="C175" s="127" t="s">
        <v>362</v>
      </c>
      <c r="D175" s="127" t="s">
        <v>363</v>
      </c>
      <c r="E175" s="79" t="s">
        <v>919</v>
      </c>
      <c r="F175" s="153">
        <v>0.2</v>
      </c>
      <c r="G175" s="128">
        <f t="shared" si="3"/>
        <v>6.9999999999999993E-2</v>
      </c>
      <c r="H175" s="129"/>
      <c r="I175" s="19" t="s">
        <v>90</v>
      </c>
      <c r="J175" s="80" t="s">
        <v>67</v>
      </c>
      <c r="K175" s="156" t="s">
        <v>5</v>
      </c>
    </row>
    <row r="176" spans="1:11" s="15" customFormat="1" ht="57" customHeight="1" x14ac:dyDescent="0.25">
      <c r="A176" s="127" t="s">
        <v>655</v>
      </c>
      <c r="B176" s="84" t="s">
        <v>651</v>
      </c>
      <c r="C176" s="127" t="s">
        <v>362</v>
      </c>
      <c r="D176" s="127" t="s">
        <v>363</v>
      </c>
      <c r="E176" s="79" t="s">
        <v>920</v>
      </c>
      <c r="F176" s="153">
        <v>0.08</v>
      </c>
      <c r="G176" s="128">
        <f t="shared" si="3"/>
        <v>2.7999999999999997E-2</v>
      </c>
      <c r="H176" s="129"/>
      <c r="I176" s="19" t="s">
        <v>90</v>
      </c>
      <c r="J176" s="80" t="s">
        <v>67</v>
      </c>
      <c r="K176" s="156" t="s">
        <v>5</v>
      </c>
    </row>
    <row r="177" spans="1:11" s="15" customFormat="1" ht="57" customHeight="1" x14ac:dyDescent="0.25">
      <c r="A177" s="127" t="s">
        <v>655</v>
      </c>
      <c r="B177" s="84" t="s">
        <v>651</v>
      </c>
      <c r="C177" s="127" t="s">
        <v>362</v>
      </c>
      <c r="D177" s="127" t="s">
        <v>363</v>
      </c>
      <c r="E177" s="79" t="s">
        <v>921</v>
      </c>
      <c r="F177" s="153">
        <v>0.15</v>
      </c>
      <c r="G177" s="128">
        <f t="shared" si="3"/>
        <v>5.2499999999999998E-2</v>
      </c>
      <c r="H177" s="129"/>
      <c r="I177" s="19" t="s">
        <v>90</v>
      </c>
      <c r="J177" s="80" t="s">
        <v>67</v>
      </c>
      <c r="K177" s="156" t="s">
        <v>5</v>
      </c>
    </row>
    <row r="178" spans="1:11" s="15" customFormat="1" ht="57" customHeight="1" x14ac:dyDescent="0.25">
      <c r="A178" s="127" t="s">
        <v>655</v>
      </c>
      <c r="B178" s="84" t="s">
        <v>651</v>
      </c>
      <c r="C178" s="127" t="s">
        <v>362</v>
      </c>
      <c r="D178" s="127" t="s">
        <v>363</v>
      </c>
      <c r="E178" s="79" t="s">
        <v>922</v>
      </c>
      <c r="F178" s="153">
        <v>1.4</v>
      </c>
      <c r="G178" s="128">
        <f t="shared" si="3"/>
        <v>0.48999999999999994</v>
      </c>
      <c r="H178" s="129"/>
      <c r="I178" s="19" t="s">
        <v>298</v>
      </c>
      <c r="J178" s="80" t="s">
        <v>67</v>
      </c>
      <c r="K178" s="156" t="s">
        <v>5</v>
      </c>
    </row>
    <row r="179" spans="1:11" s="15" customFormat="1" ht="57" customHeight="1" x14ac:dyDescent="0.25">
      <c r="A179" s="127" t="s">
        <v>655</v>
      </c>
      <c r="B179" s="84" t="s">
        <v>651</v>
      </c>
      <c r="C179" s="127" t="s">
        <v>362</v>
      </c>
      <c r="D179" s="127" t="s">
        <v>363</v>
      </c>
      <c r="E179" s="79" t="s">
        <v>923</v>
      </c>
      <c r="F179" s="153">
        <v>1.9</v>
      </c>
      <c r="G179" s="128">
        <f t="shared" si="3"/>
        <v>0.66499999999999992</v>
      </c>
      <c r="H179" s="129"/>
      <c r="I179" s="19" t="s">
        <v>298</v>
      </c>
      <c r="J179" s="80" t="s">
        <v>67</v>
      </c>
      <c r="K179" s="156" t="s">
        <v>5</v>
      </c>
    </row>
    <row r="180" spans="1:11" s="15" customFormat="1" ht="57" customHeight="1" x14ac:dyDescent="0.25">
      <c r="A180" s="130" t="s">
        <v>655</v>
      </c>
      <c r="B180" s="89" t="s">
        <v>651</v>
      </c>
      <c r="C180" s="130" t="s">
        <v>365</v>
      </c>
      <c r="D180" s="130" t="s">
        <v>366</v>
      </c>
      <c r="E180" s="90" t="s">
        <v>367</v>
      </c>
      <c r="F180" s="131">
        <v>0.99</v>
      </c>
      <c r="G180" s="131">
        <f t="shared" si="3"/>
        <v>0.34649999999999997</v>
      </c>
      <c r="H180" s="132"/>
      <c r="I180" s="35" t="s">
        <v>139</v>
      </c>
      <c r="J180" s="81" t="s">
        <v>67</v>
      </c>
      <c r="K180" s="81" t="s">
        <v>13</v>
      </c>
    </row>
    <row r="181" spans="1:11" s="15" customFormat="1" ht="57" customHeight="1" x14ac:dyDescent="0.25">
      <c r="A181" s="127" t="s">
        <v>655</v>
      </c>
      <c r="B181" s="84" t="s">
        <v>651</v>
      </c>
      <c r="C181" s="127" t="s">
        <v>368</v>
      </c>
      <c r="D181" s="127" t="s">
        <v>369</v>
      </c>
      <c r="E181" s="79" t="s">
        <v>370</v>
      </c>
      <c r="F181" s="128">
        <v>0.54</v>
      </c>
      <c r="G181" s="128">
        <f t="shared" si="3"/>
        <v>0.189</v>
      </c>
      <c r="H181" s="129"/>
      <c r="I181" s="19" t="s">
        <v>99</v>
      </c>
      <c r="J181" s="80" t="s">
        <v>67</v>
      </c>
      <c r="K181" s="80" t="s">
        <v>5</v>
      </c>
    </row>
    <row r="182" spans="1:11" s="15" customFormat="1" ht="57" customHeight="1" x14ac:dyDescent="0.25">
      <c r="A182" s="127" t="s">
        <v>655</v>
      </c>
      <c r="B182" s="84" t="s">
        <v>651</v>
      </c>
      <c r="C182" s="127" t="s">
        <v>371</v>
      </c>
      <c r="D182" s="127" t="s">
        <v>372</v>
      </c>
      <c r="E182" s="79" t="s">
        <v>373</v>
      </c>
      <c r="F182" s="128">
        <v>0.36</v>
      </c>
      <c r="G182" s="143">
        <f t="shared" si="3"/>
        <v>0.126</v>
      </c>
      <c r="H182" s="129"/>
      <c r="I182" s="36" t="s">
        <v>99</v>
      </c>
      <c r="J182" s="80" t="s">
        <v>39</v>
      </c>
      <c r="K182" s="29" t="s">
        <v>7</v>
      </c>
    </row>
    <row r="183" spans="1:11" s="15" customFormat="1" ht="57" customHeight="1" x14ac:dyDescent="0.25">
      <c r="A183" s="127" t="s">
        <v>655</v>
      </c>
      <c r="B183" s="84" t="s">
        <v>651</v>
      </c>
      <c r="C183" s="127" t="s">
        <v>374</v>
      </c>
      <c r="D183" s="127" t="s">
        <v>375</v>
      </c>
      <c r="E183" s="79" t="s">
        <v>376</v>
      </c>
      <c r="F183" s="128">
        <v>0.9</v>
      </c>
      <c r="G183" s="128">
        <f t="shared" si="3"/>
        <v>0.315</v>
      </c>
      <c r="H183" s="129"/>
      <c r="I183" s="36" t="s">
        <v>329</v>
      </c>
      <c r="J183" s="80" t="s">
        <v>67</v>
      </c>
      <c r="K183" s="80" t="s">
        <v>4</v>
      </c>
    </row>
    <row r="184" spans="1:11" s="15" customFormat="1" ht="57" customHeight="1" x14ac:dyDescent="0.25">
      <c r="A184" s="127" t="s">
        <v>655</v>
      </c>
      <c r="B184" s="84" t="s">
        <v>651</v>
      </c>
      <c r="C184" s="127" t="s">
        <v>377</v>
      </c>
      <c r="D184" s="127" t="s">
        <v>378</v>
      </c>
      <c r="E184" s="79" t="s">
        <v>379</v>
      </c>
      <c r="F184" s="128">
        <v>3.15</v>
      </c>
      <c r="G184" s="128">
        <f t="shared" si="3"/>
        <v>1.1024999999999998</v>
      </c>
      <c r="H184" s="129"/>
      <c r="I184" s="19" t="s">
        <v>335</v>
      </c>
      <c r="J184" s="80" t="s">
        <v>67</v>
      </c>
      <c r="K184" s="80" t="s">
        <v>4</v>
      </c>
    </row>
    <row r="185" spans="1:11" s="15" customFormat="1" ht="57" customHeight="1" x14ac:dyDescent="0.25">
      <c r="A185" s="127" t="s">
        <v>655</v>
      </c>
      <c r="B185" s="84" t="s">
        <v>651</v>
      </c>
      <c r="C185" s="127" t="s">
        <v>380</v>
      </c>
      <c r="D185" s="127" t="s">
        <v>381</v>
      </c>
      <c r="E185" s="79" t="s">
        <v>382</v>
      </c>
      <c r="F185" s="128">
        <v>4.05</v>
      </c>
      <c r="G185" s="128">
        <f t="shared" si="3"/>
        <v>1.4174999999999998</v>
      </c>
      <c r="H185" s="129"/>
      <c r="I185" s="36" t="s">
        <v>290</v>
      </c>
      <c r="J185" s="96" t="s">
        <v>39</v>
      </c>
      <c r="K185" s="80" t="s">
        <v>4</v>
      </c>
    </row>
    <row r="186" spans="1:11" s="15" customFormat="1" ht="57" customHeight="1" x14ac:dyDescent="0.25">
      <c r="A186" s="127" t="s">
        <v>383</v>
      </c>
      <c r="B186" s="84" t="s">
        <v>651</v>
      </c>
      <c r="C186" s="127" t="s">
        <v>384</v>
      </c>
      <c r="D186" s="127" t="s">
        <v>385</v>
      </c>
      <c r="E186" s="79" t="s">
        <v>386</v>
      </c>
      <c r="F186" s="128">
        <v>4.49</v>
      </c>
      <c r="G186" s="128">
        <f t="shared" si="3"/>
        <v>1.5714999999999999</v>
      </c>
      <c r="H186" s="129"/>
      <c r="I186" s="19" t="s">
        <v>387</v>
      </c>
      <c r="J186" s="80" t="s">
        <v>39</v>
      </c>
      <c r="K186" s="80" t="s">
        <v>5</v>
      </c>
    </row>
    <row r="187" spans="1:11" s="15" customFormat="1" ht="57" customHeight="1" x14ac:dyDescent="0.25">
      <c r="A187" s="127" t="s">
        <v>383</v>
      </c>
      <c r="B187" s="84" t="s">
        <v>651</v>
      </c>
      <c r="C187" s="127" t="s">
        <v>388</v>
      </c>
      <c r="D187" s="127" t="s">
        <v>389</v>
      </c>
      <c r="E187" s="79" t="s">
        <v>390</v>
      </c>
      <c r="F187" s="128">
        <v>5.84</v>
      </c>
      <c r="G187" s="128">
        <f t="shared" si="3"/>
        <v>2.044</v>
      </c>
      <c r="H187" s="129"/>
      <c r="I187" s="36" t="s">
        <v>200</v>
      </c>
      <c r="J187" s="96" t="s">
        <v>67</v>
      </c>
      <c r="K187" s="80" t="s">
        <v>12</v>
      </c>
    </row>
    <row r="188" spans="1:11" s="15" customFormat="1" ht="57" customHeight="1" x14ac:dyDescent="0.25">
      <c r="A188" s="127" t="s">
        <v>383</v>
      </c>
      <c r="B188" s="84" t="s">
        <v>651</v>
      </c>
      <c r="C188" s="127" t="s">
        <v>391</v>
      </c>
      <c r="D188" s="127" t="s">
        <v>392</v>
      </c>
      <c r="E188" s="79" t="s">
        <v>815</v>
      </c>
      <c r="F188" s="128">
        <v>0.46</v>
      </c>
      <c r="G188" s="128">
        <f t="shared" si="3"/>
        <v>0.161</v>
      </c>
      <c r="H188" s="129"/>
      <c r="I188" s="36" t="s">
        <v>197</v>
      </c>
      <c r="J188" s="96" t="s">
        <v>67</v>
      </c>
      <c r="K188" s="20" t="s">
        <v>5</v>
      </c>
    </row>
    <row r="189" spans="1:11" s="15" customFormat="1" ht="57" customHeight="1" x14ac:dyDescent="0.25">
      <c r="A189" s="127" t="s">
        <v>393</v>
      </c>
      <c r="B189" s="84" t="s">
        <v>651</v>
      </c>
      <c r="C189" s="127" t="s">
        <v>678</v>
      </c>
      <c r="D189" s="127" t="s">
        <v>914</v>
      </c>
      <c r="E189" s="79" t="s">
        <v>680</v>
      </c>
      <c r="F189" s="128">
        <v>1.65</v>
      </c>
      <c r="G189" s="128">
        <v>0.5774999999999999</v>
      </c>
      <c r="H189" s="129"/>
      <c r="I189" s="36" t="s">
        <v>249</v>
      </c>
      <c r="J189" s="96" t="s">
        <v>39</v>
      </c>
      <c r="K189" s="80" t="s">
        <v>5</v>
      </c>
    </row>
    <row r="190" spans="1:11" s="15" customFormat="1" ht="57" customHeight="1" x14ac:dyDescent="0.25">
      <c r="A190" s="127" t="s">
        <v>393</v>
      </c>
      <c r="B190" s="84" t="s">
        <v>651</v>
      </c>
      <c r="C190" s="127" t="s">
        <v>679</v>
      </c>
      <c r="D190" s="127" t="s">
        <v>914</v>
      </c>
      <c r="E190" s="79" t="s">
        <v>681</v>
      </c>
      <c r="F190" s="128">
        <v>7.04</v>
      </c>
      <c r="G190" s="128">
        <v>2.464</v>
      </c>
      <c r="H190" s="129"/>
      <c r="I190" s="36" t="s">
        <v>249</v>
      </c>
      <c r="J190" s="96" t="s">
        <v>39</v>
      </c>
      <c r="K190" s="80" t="s">
        <v>5</v>
      </c>
    </row>
    <row r="191" spans="1:11" s="15" customFormat="1" ht="57" customHeight="1" x14ac:dyDescent="0.25">
      <c r="A191" s="127" t="s">
        <v>393</v>
      </c>
      <c r="B191" s="84" t="s">
        <v>651</v>
      </c>
      <c r="C191" s="127" t="s">
        <v>394</v>
      </c>
      <c r="D191" s="127" t="s">
        <v>395</v>
      </c>
      <c r="E191" s="79" t="s">
        <v>396</v>
      </c>
      <c r="F191" s="128">
        <v>1.86</v>
      </c>
      <c r="G191" s="128">
        <f t="shared" si="3"/>
        <v>0.65100000000000002</v>
      </c>
      <c r="H191" s="129"/>
      <c r="I191" s="19" t="s">
        <v>168</v>
      </c>
      <c r="J191" s="80" t="s">
        <v>39</v>
      </c>
      <c r="K191" s="80" t="s">
        <v>5</v>
      </c>
    </row>
    <row r="192" spans="1:11" s="15" customFormat="1" ht="57" customHeight="1" x14ac:dyDescent="0.25">
      <c r="A192" s="127" t="s">
        <v>393</v>
      </c>
      <c r="B192" s="84" t="s">
        <v>651</v>
      </c>
      <c r="C192" s="127" t="s">
        <v>397</v>
      </c>
      <c r="D192" s="127" t="s">
        <v>395</v>
      </c>
      <c r="E192" s="79" t="s">
        <v>398</v>
      </c>
      <c r="F192" s="128">
        <v>2.64</v>
      </c>
      <c r="G192" s="128">
        <f t="shared" si="3"/>
        <v>0.92399999999999993</v>
      </c>
      <c r="H192" s="129"/>
      <c r="I192" s="19" t="s">
        <v>168</v>
      </c>
      <c r="J192" s="80" t="s">
        <v>39</v>
      </c>
      <c r="K192" s="80" t="s">
        <v>5</v>
      </c>
    </row>
    <row r="193" spans="1:11" s="15" customFormat="1" ht="23.85" customHeight="1" x14ac:dyDescent="0.25">
      <c r="A193" s="120" t="s">
        <v>652</v>
      </c>
      <c r="B193" s="121" t="s">
        <v>649</v>
      </c>
      <c r="C193" s="120"/>
      <c r="D193" s="97"/>
      <c r="E193" s="98"/>
      <c r="F193" s="100"/>
      <c r="G193" s="100"/>
      <c r="H193" s="137"/>
      <c r="I193" s="18"/>
      <c r="J193" s="40"/>
      <c r="K193" s="40"/>
    </row>
    <row r="194" spans="1:11" s="15" customFormat="1" ht="57" customHeight="1" x14ac:dyDescent="0.25">
      <c r="A194" s="41" t="s">
        <v>26</v>
      </c>
      <c r="B194" s="121" t="s">
        <v>28</v>
      </c>
      <c r="C194" s="127" t="s">
        <v>399</v>
      </c>
      <c r="D194" s="127" t="s">
        <v>400</v>
      </c>
      <c r="E194" s="79" t="s">
        <v>401</v>
      </c>
      <c r="F194" s="128">
        <v>5</v>
      </c>
      <c r="G194" s="128"/>
      <c r="H194" s="129"/>
      <c r="I194" s="19" t="s">
        <v>42</v>
      </c>
      <c r="J194" s="80" t="s">
        <v>39</v>
      </c>
      <c r="K194" s="29" t="s">
        <v>4</v>
      </c>
    </row>
    <row r="195" spans="1:11" s="15" customFormat="1" ht="57" customHeight="1" x14ac:dyDescent="0.25">
      <c r="A195" s="41" t="s">
        <v>26</v>
      </c>
      <c r="B195" s="121" t="s">
        <v>28</v>
      </c>
      <c r="C195" s="127" t="s">
        <v>402</v>
      </c>
      <c r="D195" s="127" t="s">
        <v>274</v>
      </c>
      <c r="E195" s="79" t="s">
        <v>403</v>
      </c>
      <c r="F195" s="128">
        <v>3.45</v>
      </c>
      <c r="G195" s="128"/>
      <c r="H195" s="129"/>
      <c r="I195" s="19" t="s">
        <v>276</v>
      </c>
      <c r="J195" s="80" t="s">
        <v>39</v>
      </c>
      <c r="K195" s="80" t="s">
        <v>4</v>
      </c>
    </row>
    <row r="196" spans="1:11" s="15" customFormat="1" ht="57" customHeight="1" x14ac:dyDescent="0.25">
      <c r="A196" s="41" t="s">
        <v>655</v>
      </c>
      <c r="B196" s="121" t="s">
        <v>28</v>
      </c>
      <c r="C196" s="127" t="s">
        <v>404</v>
      </c>
      <c r="D196" s="127" t="s">
        <v>405</v>
      </c>
      <c r="E196" s="79" t="s">
        <v>406</v>
      </c>
      <c r="F196" s="128">
        <v>18</v>
      </c>
      <c r="G196" s="128"/>
      <c r="H196" s="129"/>
      <c r="I196" s="19" t="s">
        <v>407</v>
      </c>
      <c r="J196" s="80" t="s">
        <v>54</v>
      </c>
      <c r="K196" s="80"/>
    </row>
    <row r="197" spans="1:11" s="15" customFormat="1" ht="57" customHeight="1" x14ac:dyDescent="0.25">
      <c r="A197" s="41" t="s">
        <v>655</v>
      </c>
      <c r="B197" s="121" t="s">
        <v>28</v>
      </c>
      <c r="C197" s="127" t="s">
        <v>408</v>
      </c>
      <c r="D197" s="127" t="s">
        <v>409</v>
      </c>
      <c r="E197" s="79" t="s">
        <v>410</v>
      </c>
      <c r="F197" s="128">
        <v>5.5</v>
      </c>
      <c r="G197" s="128"/>
      <c r="H197" s="129"/>
      <c r="I197" s="19" t="s">
        <v>90</v>
      </c>
      <c r="J197" s="80" t="s">
        <v>67</v>
      </c>
      <c r="K197" s="80" t="s">
        <v>27</v>
      </c>
    </row>
    <row r="198" spans="1:11" s="15" customFormat="1" ht="57" customHeight="1" x14ac:dyDescent="0.25">
      <c r="A198" s="41" t="s">
        <v>655</v>
      </c>
      <c r="B198" s="121" t="s">
        <v>28</v>
      </c>
      <c r="C198" s="127" t="s">
        <v>411</v>
      </c>
      <c r="D198" s="127" t="s">
        <v>412</v>
      </c>
      <c r="E198" s="79" t="s">
        <v>413</v>
      </c>
      <c r="F198" s="128">
        <v>1.4</v>
      </c>
      <c r="G198" s="128"/>
      <c r="H198" s="129"/>
      <c r="I198" s="19" t="s">
        <v>90</v>
      </c>
      <c r="J198" s="80" t="s">
        <v>67</v>
      </c>
      <c r="K198" s="80"/>
    </row>
    <row r="199" spans="1:11" s="15" customFormat="1" ht="57" customHeight="1" x14ac:dyDescent="0.25">
      <c r="A199" s="41" t="s">
        <v>655</v>
      </c>
      <c r="B199" s="121" t="s">
        <v>28</v>
      </c>
      <c r="C199" s="127" t="s">
        <v>414</v>
      </c>
      <c r="D199" s="127" t="s">
        <v>415</v>
      </c>
      <c r="E199" s="79" t="s">
        <v>416</v>
      </c>
      <c r="F199" s="128">
        <v>5.85</v>
      </c>
      <c r="G199" s="128"/>
      <c r="H199" s="129"/>
      <c r="I199" s="19" t="s">
        <v>152</v>
      </c>
      <c r="J199" s="80" t="s">
        <v>39</v>
      </c>
      <c r="K199" s="80"/>
    </row>
    <row r="200" spans="1:11" s="15" customFormat="1" ht="23.85" customHeight="1" x14ac:dyDescent="0.25">
      <c r="A200" s="125" t="s">
        <v>675</v>
      </c>
      <c r="B200" s="126" t="s">
        <v>649</v>
      </c>
      <c r="C200" s="125"/>
      <c r="D200" s="125"/>
      <c r="E200" s="39"/>
      <c r="F200" s="99"/>
      <c r="G200" s="99"/>
      <c r="H200" s="126"/>
      <c r="I200" s="99"/>
      <c r="J200" s="99"/>
      <c r="K200" s="99"/>
    </row>
    <row r="201" spans="1:11" s="15" customFormat="1" ht="48.9" customHeight="1" x14ac:dyDescent="0.25">
      <c r="A201" s="192" t="s">
        <v>656</v>
      </c>
      <c r="B201" s="113" t="s">
        <v>649</v>
      </c>
      <c r="C201" s="114" t="s">
        <v>417</v>
      </c>
      <c r="D201" s="113" t="s">
        <v>418</v>
      </c>
      <c r="E201" s="114" t="s">
        <v>677</v>
      </c>
      <c r="F201" s="115"/>
      <c r="G201" s="115"/>
      <c r="H201" s="116"/>
      <c r="I201" s="46" t="s">
        <v>90</v>
      </c>
      <c r="J201" s="82" t="s">
        <v>39</v>
      </c>
      <c r="K201" s="117"/>
    </row>
    <row r="202" spans="1:11" s="15" customFormat="1" ht="57" customHeight="1" x14ac:dyDescent="0.25">
      <c r="A202" s="138" t="s">
        <v>656</v>
      </c>
      <c r="B202" s="139" t="s">
        <v>651</v>
      </c>
      <c r="C202" s="101" t="s">
        <v>419</v>
      </c>
      <c r="D202" s="101" t="s">
        <v>418</v>
      </c>
      <c r="E202" s="102" t="s">
        <v>420</v>
      </c>
      <c r="F202" s="103">
        <v>12.11</v>
      </c>
      <c r="G202" s="104">
        <f>F202*35%</f>
        <v>4.2384999999999993</v>
      </c>
      <c r="H202" s="140"/>
      <c r="I202" s="24" t="s">
        <v>90</v>
      </c>
      <c r="J202" s="21" t="s">
        <v>39</v>
      </c>
      <c r="K202" s="80" t="s">
        <v>7</v>
      </c>
    </row>
    <row r="203" spans="1:11" s="15" customFormat="1" ht="57" customHeight="1" x14ac:dyDescent="0.25">
      <c r="A203" s="138" t="s">
        <v>656</v>
      </c>
      <c r="B203" s="139" t="s">
        <v>651</v>
      </c>
      <c r="C203" s="101" t="s">
        <v>421</v>
      </c>
      <c r="D203" s="101" t="s">
        <v>418</v>
      </c>
      <c r="E203" s="102" t="s">
        <v>422</v>
      </c>
      <c r="F203" s="103">
        <v>4.59</v>
      </c>
      <c r="G203" s="104">
        <f>F203*35%</f>
        <v>1.6064999999999998</v>
      </c>
      <c r="H203" s="140"/>
      <c r="I203" s="24" t="s">
        <v>90</v>
      </c>
      <c r="J203" s="21" t="s">
        <v>39</v>
      </c>
      <c r="K203" s="80" t="s">
        <v>7</v>
      </c>
    </row>
    <row r="204" spans="1:11" s="15" customFormat="1" ht="57" customHeight="1" x14ac:dyDescent="0.25">
      <c r="A204" s="171" t="s">
        <v>656</v>
      </c>
      <c r="B204" s="172" t="s">
        <v>651</v>
      </c>
      <c r="C204" s="173" t="s">
        <v>423</v>
      </c>
      <c r="D204" s="173" t="s">
        <v>424</v>
      </c>
      <c r="E204" s="37" t="s">
        <v>425</v>
      </c>
      <c r="F204" s="174">
        <v>1.6</v>
      </c>
      <c r="G204" s="198">
        <v>9.6000000000000002E-2</v>
      </c>
      <c r="H204" s="176" t="s">
        <v>670</v>
      </c>
      <c r="I204" s="90" t="s">
        <v>426</v>
      </c>
      <c r="J204" s="37" t="s">
        <v>39</v>
      </c>
      <c r="K204" s="169" t="s">
        <v>13</v>
      </c>
    </row>
    <row r="205" spans="1:11" s="15" customFormat="1" ht="57" customHeight="1" x14ac:dyDescent="0.25">
      <c r="A205" s="177" t="s">
        <v>656</v>
      </c>
      <c r="B205" s="178" t="s">
        <v>651</v>
      </c>
      <c r="C205" s="179" t="s">
        <v>427</v>
      </c>
      <c r="D205" s="179" t="s">
        <v>428</v>
      </c>
      <c r="E205" s="21" t="s">
        <v>429</v>
      </c>
      <c r="F205" s="105">
        <v>3.49</v>
      </c>
      <c r="G205" s="201">
        <v>0.108</v>
      </c>
      <c r="H205" s="180" t="s">
        <v>670</v>
      </c>
      <c r="I205" s="24" t="s">
        <v>99</v>
      </c>
      <c r="J205" s="21" t="s">
        <v>39</v>
      </c>
      <c r="K205" s="148" t="s">
        <v>7</v>
      </c>
    </row>
    <row r="206" spans="1:11" s="15" customFormat="1" ht="57" customHeight="1" x14ac:dyDescent="0.25">
      <c r="A206" s="138" t="s">
        <v>656</v>
      </c>
      <c r="B206" s="139" t="s">
        <v>651</v>
      </c>
      <c r="C206" s="101" t="s">
        <v>430</v>
      </c>
      <c r="D206" s="101" t="s">
        <v>431</v>
      </c>
      <c r="E206" s="102" t="s">
        <v>432</v>
      </c>
      <c r="F206" s="103">
        <v>4.34</v>
      </c>
      <c r="G206" s="104">
        <f>F206*35%</f>
        <v>1.5189999999999999</v>
      </c>
      <c r="H206" s="140"/>
      <c r="I206" s="24" t="s">
        <v>433</v>
      </c>
      <c r="J206" s="21" t="s">
        <v>39</v>
      </c>
      <c r="K206" s="78" t="s">
        <v>5</v>
      </c>
    </row>
    <row r="207" spans="1:11" s="15" customFormat="1" ht="57" customHeight="1" x14ac:dyDescent="0.25">
      <c r="A207" s="138" t="s">
        <v>656</v>
      </c>
      <c r="B207" s="139" t="s">
        <v>651</v>
      </c>
      <c r="C207" s="101" t="s">
        <v>434</v>
      </c>
      <c r="D207" s="101" t="s">
        <v>435</v>
      </c>
      <c r="E207" s="79" t="s">
        <v>436</v>
      </c>
      <c r="F207" s="103">
        <v>3.2</v>
      </c>
      <c r="G207" s="185">
        <v>0.24</v>
      </c>
      <c r="H207" s="140" t="s">
        <v>670</v>
      </c>
      <c r="I207" s="24" t="s">
        <v>294</v>
      </c>
      <c r="J207" s="21" t="s">
        <v>39</v>
      </c>
      <c r="K207" s="42" t="s">
        <v>7</v>
      </c>
    </row>
    <row r="208" spans="1:11" s="15" customFormat="1" ht="57" customHeight="1" x14ac:dyDescent="0.25">
      <c r="A208" s="171" t="s">
        <v>656</v>
      </c>
      <c r="B208" s="172" t="s">
        <v>651</v>
      </c>
      <c r="C208" s="173" t="s">
        <v>437</v>
      </c>
      <c r="D208" s="173" t="s">
        <v>438</v>
      </c>
      <c r="E208" s="37" t="s">
        <v>439</v>
      </c>
      <c r="F208" s="174">
        <v>3.24</v>
      </c>
      <c r="G208" s="198">
        <v>0.84</v>
      </c>
      <c r="H208" s="176" t="s">
        <v>670</v>
      </c>
      <c r="I208" s="90" t="s">
        <v>114</v>
      </c>
      <c r="J208" s="37" t="s">
        <v>67</v>
      </c>
      <c r="K208" s="169" t="s">
        <v>13</v>
      </c>
    </row>
    <row r="209" spans="1:11" s="15" customFormat="1" ht="57" customHeight="1" x14ac:dyDescent="0.25">
      <c r="A209" s="138" t="s">
        <v>656</v>
      </c>
      <c r="B209" s="139" t="s">
        <v>651</v>
      </c>
      <c r="C209" s="101" t="s">
        <v>437</v>
      </c>
      <c r="D209" s="101" t="s">
        <v>438</v>
      </c>
      <c r="E209" s="102" t="s">
        <v>909</v>
      </c>
      <c r="F209" s="103"/>
      <c r="G209" s="104"/>
      <c r="H209" s="140" t="s">
        <v>670</v>
      </c>
      <c r="I209" s="24"/>
      <c r="J209" s="21"/>
      <c r="K209" s="78"/>
    </row>
    <row r="210" spans="1:11" s="15" customFormat="1" ht="57" customHeight="1" x14ac:dyDescent="0.25">
      <c r="A210" s="138" t="s">
        <v>656</v>
      </c>
      <c r="B210" s="139" t="s">
        <v>651</v>
      </c>
      <c r="C210" s="101" t="s">
        <v>437</v>
      </c>
      <c r="D210" s="101" t="s">
        <v>438</v>
      </c>
      <c r="E210" s="102" t="s">
        <v>910</v>
      </c>
      <c r="F210" s="103"/>
      <c r="G210" s="104"/>
      <c r="H210" s="140" t="s">
        <v>670</v>
      </c>
      <c r="I210" s="24"/>
      <c r="J210" s="21"/>
      <c r="K210" s="78"/>
    </row>
    <row r="211" spans="1:11" s="15" customFormat="1" ht="57" customHeight="1" x14ac:dyDescent="0.25">
      <c r="A211" s="138" t="s">
        <v>656</v>
      </c>
      <c r="B211" s="139" t="s">
        <v>651</v>
      </c>
      <c r="C211" s="101" t="s">
        <v>440</v>
      </c>
      <c r="D211" s="101" t="s">
        <v>441</v>
      </c>
      <c r="E211" s="102" t="s">
        <v>442</v>
      </c>
      <c r="F211" s="103">
        <v>3</v>
      </c>
      <c r="G211" s="185">
        <v>2.1444000000000001</v>
      </c>
      <c r="H211" s="140" t="s">
        <v>670</v>
      </c>
      <c r="I211" s="24" t="s">
        <v>643</v>
      </c>
      <c r="J211" s="21" t="s">
        <v>67</v>
      </c>
      <c r="K211" s="42" t="s">
        <v>7</v>
      </c>
    </row>
    <row r="212" spans="1:11" s="15" customFormat="1" ht="57" customHeight="1" x14ac:dyDescent="0.25">
      <c r="A212" s="138" t="s">
        <v>656</v>
      </c>
      <c r="B212" s="139" t="s">
        <v>651</v>
      </c>
      <c r="C212" s="101" t="s">
        <v>443</v>
      </c>
      <c r="D212" s="101" t="s">
        <v>444</v>
      </c>
      <c r="E212" s="102" t="s">
        <v>445</v>
      </c>
      <c r="F212" s="103">
        <v>0.7</v>
      </c>
      <c r="G212" s="185">
        <v>0.15</v>
      </c>
      <c r="H212" s="140" t="s">
        <v>670</v>
      </c>
      <c r="I212" s="24" t="s">
        <v>446</v>
      </c>
      <c r="J212" s="21" t="s">
        <v>67</v>
      </c>
      <c r="K212" s="42" t="s">
        <v>7</v>
      </c>
    </row>
    <row r="213" spans="1:11" s="15" customFormat="1" ht="57" customHeight="1" x14ac:dyDescent="0.25">
      <c r="A213" s="138" t="s">
        <v>656</v>
      </c>
      <c r="B213" s="139" t="s">
        <v>651</v>
      </c>
      <c r="C213" s="101" t="s">
        <v>447</v>
      </c>
      <c r="D213" s="101" t="s">
        <v>448</v>
      </c>
      <c r="E213" s="102" t="s">
        <v>449</v>
      </c>
      <c r="F213" s="103">
        <v>4.5</v>
      </c>
      <c r="G213" s="185">
        <v>0.26400000000000001</v>
      </c>
      <c r="H213" s="140" t="s">
        <v>670</v>
      </c>
      <c r="I213" s="24" t="s">
        <v>450</v>
      </c>
      <c r="J213" s="21" t="s">
        <v>39</v>
      </c>
      <c r="K213" s="42" t="s">
        <v>7</v>
      </c>
    </row>
    <row r="214" spans="1:11" s="15" customFormat="1" ht="57" customHeight="1" x14ac:dyDescent="0.25">
      <c r="A214" s="138" t="s">
        <v>656</v>
      </c>
      <c r="B214" s="139" t="s">
        <v>651</v>
      </c>
      <c r="C214" s="101" t="s">
        <v>447</v>
      </c>
      <c r="D214" s="101" t="s">
        <v>448</v>
      </c>
      <c r="E214" s="102" t="s">
        <v>449</v>
      </c>
      <c r="F214" s="103" t="s">
        <v>911</v>
      </c>
      <c r="G214" s="104"/>
      <c r="H214" s="140" t="s">
        <v>670</v>
      </c>
      <c r="I214" s="24"/>
      <c r="J214" s="21"/>
      <c r="K214" s="78"/>
    </row>
    <row r="215" spans="1:11" s="15" customFormat="1" ht="57" customHeight="1" x14ac:dyDescent="0.25">
      <c r="A215" s="171" t="s">
        <v>656</v>
      </c>
      <c r="B215" s="172" t="s">
        <v>651</v>
      </c>
      <c r="C215" s="173" t="s">
        <v>451</v>
      </c>
      <c r="D215" s="173" t="s">
        <v>452</v>
      </c>
      <c r="E215" s="37" t="s">
        <v>453</v>
      </c>
      <c r="F215" s="174">
        <v>5</v>
      </c>
      <c r="G215" s="198">
        <v>0.3</v>
      </c>
      <c r="H215" s="176" t="s">
        <v>670</v>
      </c>
      <c r="I215" s="90" t="s">
        <v>454</v>
      </c>
      <c r="J215" s="37" t="s">
        <v>39</v>
      </c>
      <c r="K215" s="169" t="s">
        <v>13</v>
      </c>
    </row>
    <row r="216" spans="1:11" s="15" customFormat="1" ht="57" customHeight="1" x14ac:dyDescent="0.25">
      <c r="A216" s="171" t="s">
        <v>656</v>
      </c>
      <c r="B216" s="172" t="s">
        <v>651</v>
      </c>
      <c r="C216" s="173" t="s">
        <v>455</v>
      </c>
      <c r="D216" s="173" t="s">
        <v>456</v>
      </c>
      <c r="E216" s="37" t="s">
        <v>457</v>
      </c>
      <c r="F216" s="174">
        <v>4.4000000000000004</v>
      </c>
      <c r="G216" s="198">
        <v>0.216</v>
      </c>
      <c r="H216" s="176" t="s">
        <v>670</v>
      </c>
      <c r="I216" s="90" t="s">
        <v>458</v>
      </c>
      <c r="J216" s="37" t="s">
        <v>39</v>
      </c>
      <c r="K216" s="169" t="s">
        <v>13</v>
      </c>
    </row>
    <row r="217" spans="1:11" s="15" customFormat="1" ht="57" customHeight="1" x14ac:dyDescent="0.25">
      <c r="A217" s="171" t="s">
        <v>656</v>
      </c>
      <c r="B217" s="172" t="s">
        <v>651</v>
      </c>
      <c r="C217" s="173" t="s">
        <v>459</v>
      </c>
      <c r="D217" s="173" t="s">
        <v>460</v>
      </c>
      <c r="E217" s="37" t="s">
        <v>461</v>
      </c>
      <c r="F217" s="174">
        <v>3.7</v>
      </c>
      <c r="G217" s="198">
        <v>0.28799999999999998</v>
      </c>
      <c r="H217" s="176" t="s">
        <v>670</v>
      </c>
      <c r="I217" s="90" t="s">
        <v>458</v>
      </c>
      <c r="J217" s="37" t="s">
        <v>39</v>
      </c>
      <c r="K217" s="169" t="s">
        <v>13</v>
      </c>
    </row>
    <row r="218" spans="1:11" s="15" customFormat="1" ht="57" customHeight="1" x14ac:dyDescent="0.25">
      <c r="A218" s="138" t="s">
        <v>656</v>
      </c>
      <c r="B218" s="139" t="s">
        <v>651</v>
      </c>
      <c r="C218" s="101" t="s">
        <v>462</v>
      </c>
      <c r="D218" s="101" t="s">
        <v>463</v>
      </c>
      <c r="E218" s="102" t="s">
        <v>464</v>
      </c>
      <c r="F218" s="103">
        <v>6.99</v>
      </c>
      <c r="G218" s="104">
        <f>F218*35%</f>
        <v>2.4464999999999999</v>
      </c>
      <c r="H218" s="140"/>
      <c r="I218" s="24" t="s">
        <v>96</v>
      </c>
      <c r="J218" s="21" t="s">
        <v>39</v>
      </c>
      <c r="K218" s="42" t="s">
        <v>7</v>
      </c>
    </row>
    <row r="219" spans="1:11" s="15" customFormat="1" ht="57" customHeight="1" x14ac:dyDescent="0.25">
      <c r="A219" s="138" t="s">
        <v>656</v>
      </c>
      <c r="B219" s="139" t="s">
        <v>651</v>
      </c>
      <c r="C219" s="101" t="s">
        <v>465</v>
      </c>
      <c r="D219" s="101" t="s">
        <v>466</v>
      </c>
      <c r="E219" s="102" t="s">
        <v>467</v>
      </c>
      <c r="F219" s="103">
        <v>8.8800000000000008</v>
      </c>
      <c r="G219" s="104">
        <f>F219*35%</f>
        <v>3.1080000000000001</v>
      </c>
      <c r="H219" s="140"/>
      <c r="I219" s="24" t="s">
        <v>136</v>
      </c>
      <c r="J219" s="21" t="s">
        <v>39</v>
      </c>
      <c r="K219" s="78" t="s">
        <v>5</v>
      </c>
    </row>
    <row r="220" spans="1:11" s="15" customFormat="1" ht="57" customHeight="1" x14ac:dyDescent="0.25">
      <c r="A220" s="138" t="s">
        <v>656</v>
      </c>
      <c r="B220" s="139" t="s">
        <v>651</v>
      </c>
      <c r="C220" s="101" t="s">
        <v>468</v>
      </c>
      <c r="D220" s="101" t="s">
        <v>469</v>
      </c>
      <c r="E220" s="102" t="s">
        <v>666</v>
      </c>
      <c r="F220" s="103">
        <v>7.49</v>
      </c>
      <c r="G220" s="104">
        <f>F220*35%</f>
        <v>2.6214999999999997</v>
      </c>
      <c r="H220" s="140"/>
      <c r="I220" s="24" t="s">
        <v>335</v>
      </c>
      <c r="J220" s="21" t="s">
        <v>39</v>
      </c>
      <c r="K220" s="80" t="s">
        <v>7</v>
      </c>
    </row>
    <row r="221" spans="1:11" s="15" customFormat="1" ht="57" customHeight="1" x14ac:dyDescent="0.25">
      <c r="A221" s="171" t="s">
        <v>656</v>
      </c>
      <c r="B221" s="172" t="s">
        <v>651</v>
      </c>
      <c r="C221" s="173" t="s">
        <v>470</v>
      </c>
      <c r="D221" s="173" t="s">
        <v>471</v>
      </c>
      <c r="E221" s="37" t="s">
        <v>472</v>
      </c>
      <c r="F221" s="174">
        <v>1.9</v>
      </c>
      <c r="G221" s="198">
        <v>0.108</v>
      </c>
      <c r="H221" s="176" t="s">
        <v>670</v>
      </c>
      <c r="I221" s="90" t="s">
        <v>473</v>
      </c>
      <c r="J221" s="37" t="s">
        <v>39</v>
      </c>
      <c r="K221" s="169" t="s">
        <v>13</v>
      </c>
    </row>
    <row r="222" spans="1:11" s="15" customFormat="1" ht="57" customHeight="1" x14ac:dyDescent="0.25">
      <c r="A222" s="138" t="s">
        <v>656</v>
      </c>
      <c r="B222" s="139" t="s">
        <v>651</v>
      </c>
      <c r="C222" s="101" t="s">
        <v>474</v>
      </c>
      <c r="D222" s="101" t="s">
        <v>475</v>
      </c>
      <c r="E222" s="102" t="s">
        <v>476</v>
      </c>
      <c r="F222" s="103">
        <v>5.61</v>
      </c>
      <c r="G222" s="104">
        <f>F222*35%</f>
        <v>1.9635</v>
      </c>
      <c r="H222" s="140"/>
      <c r="I222" s="24" t="s">
        <v>477</v>
      </c>
      <c r="J222" s="21" t="s">
        <v>39</v>
      </c>
      <c r="K222" s="78" t="s">
        <v>5</v>
      </c>
    </row>
    <row r="223" spans="1:11" s="15" customFormat="1" ht="57" customHeight="1" x14ac:dyDescent="0.25">
      <c r="A223" s="171" t="s">
        <v>656</v>
      </c>
      <c r="B223" s="172" t="s">
        <v>651</v>
      </c>
      <c r="C223" s="173" t="s">
        <v>478</v>
      </c>
      <c r="D223" s="173" t="s">
        <v>479</v>
      </c>
      <c r="E223" s="37" t="s">
        <v>480</v>
      </c>
      <c r="F223" s="174">
        <v>3.39</v>
      </c>
      <c r="G223" s="198">
        <v>1.0975999999999999</v>
      </c>
      <c r="H223" s="176" t="s">
        <v>668</v>
      </c>
      <c r="I223" s="90" t="s">
        <v>142</v>
      </c>
      <c r="J223" s="37" t="s">
        <v>39</v>
      </c>
      <c r="K223" s="169" t="s">
        <v>13</v>
      </c>
    </row>
    <row r="224" spans="1:11" s="15" customFormat="1" ht="57" customHeight="1" x14ac:dyDescent="0.25">
      <c r="A224" s="138" t="s">
        <v>656</v>
      </c>
      <c r="B224" s="139" t="s">
        <v>651</v>
      </c>
      <c r="C224" s="101" t="s">
        <v>481</v>
      </c>
      <c r="D224" s="101" t="s">
        <v>482</v>
      </c>
      <c r="E224" s="102" t="s">
        <v>483</v>
      </c>
      <c r="F224" s="103">
        <v>1</v>
      </c>
      <c r="G224" s="185">
        <v>0.25058000000000002</v>
      </c>
      <c r="H224" s="140" t="s">
        <v>668</v>
      </c>
      <c r="I224" s="24" t="s">
        <v>152</v>
      </c>
      <c r="J224" s="21" t="s">
        <v>39</v>
      </c>
      <c r="K224" s="42" t="s">
        <v>7</v>
      </c>
    </row>
    <row r="225" spans="1:122" s="15" customFormat="1" ht="57" customHeight="1" x14ac:dyDescent="0.25">
      <c r="A225" s="138" t="s">
        <v>656</v>
      </c>
      <c r="B225" s="139" t="s">
        <v>651</v>
      </c>
      <c r="C225" s="101" t="s">
        <v>484</v>
      </c>
      <c r="D225" s="101" t="s">
        <v>485</v>
      </c>
      <c r="E225" s="102" t="s">
        <v>486</v>
      </c>
      <c r="F225" s="103">
        <v>2.5</v>
      </c>
      <c r="G225" s="185">
        <v>1.0650599999999999</v>
      </c>
      <c r="H225" s="140" t="s">
        <v>668</v>
      </c>
      <c r="I225" s="24" t="s">
        <v>487</v>
      </c>
      <c r="J225" s="21" t="s">
        <v>39</v>
      </c>
      <c r="K225" s="42" t="s">
        <v>7</v>
      </c>
    </row>
    <row r="226" spans="1:122" s="15" customFormat="1" ht="57" customHeight="1" x14ac:dyDescent="0.25">
      <c r="A226" s="138" t="s">
        <v>656</v>
      </c>
      <c r="B226" s="139" t="s">
        <v>651</v>
      </c>
      <c r="C226" s="101" t="s">
        <v>488</v>
      </c>
      <c r="D226" s="101" t="s">
        <v>489</v>
      </c>
      <c r="E226" s="102" t="s">
        <v>490</v>
      </c>
      <c r="F226" s="103">
        <v>2</v>
      </c>
      <c r="G226" s="185">
        <v>0.3024</v>
      </c>
      <c r="H226" s="140" t="s">
        <v>668</v>
      </c>
      <c r="I226" s="24" t="s">
        <v>309</v>
      </c>
      <c r="J226" s="21" t="s">
        <v>67</v>
      </c>
      <c r="K226" s="42" t="s">
        <v>7</v>
      </c>
    </row>
    <row r="227" spans="1:122" s="15" customFormat="1" ht="57" customHeight="1" x14ac:dyDescent="0.25">
      <c r="A227" s="138" t="s">
        <v>656</v>
      </c>
      <c r="B227" s="139" t="s">
        <v>651</v>
      </c>
      <c r="C227" s="101" t="s">
        <v>491</v>
      </c>
      <c r="D227" s="101" t="s">
        <v>492</v>
      </c>
      <c r="E227" s="102" t="s">
        <v>493</v>
      </c>
      <c r="F227" s="103">
        <v>2.5</v>
      </c>
      <c r="G227" s="185">
        <v>0.68400000000000005</v>
      </c>
      <c r="H227" s="140" t="s">
        <v>668</v>
      </c>
      <c r="I227" s="24" t="s">
        <v>294</v>
      </c>
      <c r="J227" s="21" t="s">
        <v>67</v>
      </c>
      <c r="K227" s="15" t="s">
        <v>7</v>
      </c>
    </row>
    <row r="228" spans="1:122" s="15" customFormat="1" ht="57" customHeight="1" x14ac:dyDescent="0.25">
      <c r="A228" s="171" t="s">
        <v>656</v>
      </c>
      <c r="B228" s="172" t="s">
        <v>651</v>
      </c>
      <c r="C228" s="173" t="s">
        <v>494</v>
      </c>
      <c r="D228" s="173" t="s">
        <v>495</v>
      </c>
      <c r="E228" s="37" t="s">
        <v>496</v>
      </c>
      <c r="F228" s="174">
        <v>4.1900000000000004</v>
      </c>
      <c r="G228" s="198">
        <v>1.4673</v>
      </c>
      <c r="H228" s="176" t="s">
        <v>668</v>
      </c>
      <c r="I228" s="90" t="s">
        <v>114</v>
      </c>
      <c r="J228" s="37" t="s">
        <v>67</v>
      </c>
      <c r="K228" s="169" t="s">
        <v>13</v>
      </c>
    </row>
    <row r="229" spans="1:122" s="15" customFormat="1" ht="57" customHeight="1" x14ac:dyDescent="0.25">
      <c r="A229" s="138" t="s">
        <v>656</v>
      </c>
      <c r="B229" s="139" t="s">
        <v>651</v>
      </c>
      <c r="C229" s="101" t="s">
        <v>494</v>
      </c>
      <c r="D229" s="101" t="s">
        <v>495</v>
      </c>
      <c r="E229" s="102" t="s">
        <v>905</v>
      </c>
      <c r="F229" s="103" t="s">
        <v>912</v>
      </c>
      <c r="G229" s="185">
        <v>0.43559999999999999</v>
      </c>
      <c r="H229" s="140" t="s">
        <v>668</v>
      </c>
      <c r="I229" s="24"/>
      <c r="J229" s="21"/>
      <c r="K229" s="78"/>
    </row>
    <row r="230" spans="1:122" s="15" customFormat="1" ht="57" customHeight="1" x14ac:dyDescent="0.25">
      <c r="A230" s="138" t="s">
        <v>656</v>
      </c>
      <c r="B230" s="139" t="s">
        <v>651</v>
      </c>
      <c r="C230" s="101" t="s">
        <v>494</v>
      </c>
      <c r="D230" s="101" t="s">
        <v>495</v>
      </c>
      <c r="E230" s="102" t="s">
        <v>906</v>
      </c>
      <c r="F230" s="103" t="s">
        <v>912</v>
      </c>
      <c r="G230" s="185">
        <v>0.18063000000000001</v>
      </c>
      <c r="H230" s="140" t="s">
        <v>668</v>
      </c>
      <c r="I230" s="24"/>
      <c r="J230" s="21"/>
      <c r="K230" s="78"/>
    </row>
    <row r="231" spans="1:122" s="15" customFormat="1" ht="57" customHeight="1" x14ac:dyDescent="0.25">
      <c r="A231" s="138" t="s">
        <v>656</v>
      </c>
      <c r="B231" s="139" t="s">
        <v>651</v>
      </c>
      <c r="C231" s="101" t="s">
        <v>494</v>
      </c>
      <c r="D231" s="101" t="s">
        <v>495</v>
      </c>
      <c r="E231" s="102" t="s">
        <v>907</v>
      </c>
      <c r="F231" s="103" t="s">
        <v>912</v>
      </c>
      <c r="G231" s="185">
        <v>0.11604</v>
      </c>
      <c r="H231" s="140" t="s">
        <v>668</v>
      </c>
      <c r="I231" s="24"/>
      <c r="J231" s="21"/>
      <c r="K231" s="78"/>
    </row>
    <row r="232" spans="1:122" s="15" customFormat="1" ht="57" customHeight="1" x14ac:dyDescent="0.25">
      <c r="A232" s="138" t="s">
        <v>656</v>
      </c>
      <c r="B232" s="139" t="s">
        <v>651</v>
      </c>
      <c r="C232" s="101" t="s">
        <v>494</v>
      </c>
      <c r="D232" s="101" t="s">
        <v>495</v>
      </c>
      <c r="E232" s="102" t="s">
        <v>908</v>
      </c>
      <c r="F232" s="103" t="s">
        <v>912</v>
      </c>
      <c r="G232" s="185">
        <v>2.853E-2</v>
      </c>
      <c r="H232" s="140" t="s">
        <v>668</v>
      </c>
      <c r="I232" s="24"/>
      <c r="J232" s="21"/>
      <c r="K232" s="78"/>
    </row>
    <row r="233" spans="1:122" s="15" customFormat="1" ht="57" customHeight="1" x14ac:dyDescent="0.25">
      <c r="A233" s="138" t="s">
        <v>656</v>
      </c>
      <c r="B233" s="139" t="s">
        <v>651</v>
      </c>
      <c r="C233" s="101" t="s">
        <v>497</v>
      </c>
      <c r="D233" s="101" t="s">
        <v>498</v>
      </c>
      <c r="E233" s="102" t="s">
        <v>499</v>
      </c>
      <c r="F233" s="103">
        <v>1</v>
      </c>
      <c r="G233" s="104">
        <f>F233*35%</f>
        <v>0.35</v>
      </c>
      <c r="H233" s="140"/>
      <c r="I233" s="24" t="s">
        <v>114</v>
      </c>
      <c r="J233" s="21" t="s">
        <v>67</v>
      </c>
      <c r="K233" s="78" t="s">
        <v>5</v>
      </c>
    </row>
    <row r="234" spans="1:122" s="14" customFormat="1" ht="25.35" customHeight="1" x14ac:dyDescent="0.25">
      <c r="A234" s="59" t="s">
        <v>656</v>
      </c>
      <c r="B234" s="194" t="s">
        <v>649</v>
      </c>
      <c r="C234" s="195" t="s">
        <v>500</v>
      </c>
      <c r="D234" s="194"/>
      <c r="E234" s="195" t="s">
        <v>502</v>
      </c>
      <c r="F234" s="196">
        <v>6.99</v>
      </c>
      <c r="G234" s="196">
        <v>2.4464999999999999</v>
      </c>
      <c r="H234" s="197"/>
      <c r="I234" s="46"/>
      <c r="J234" s="82"/>
      <c r="K234" s="82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7"/>
      <c r="AH234" s="157"/>
      <c r="AI234" s="157"/>
      <c r="AJ234" s="157"/>
      <c r="AK234" s="157"/>
      <c r="AL234" s="157"/>
      <c r="AM234" s="157"/>
      <c r="AN234" s="157"/>
      <c r="AO234" s="158"/>
      <c r="AP234" s="159"/>
      <c r="AQ234" s="159"/>
      <c r="AR234" s="159"/>
      <c r="AS234" s="159"/>
      <c r="AT234" s="159"/>
      <c r="AU234" s="159"/>
      <c r="AV234" s="159"/>
      <c r="AW234" s="158"/>
      <c r="AX234" s="160"/>
      <c r="AY234" s="160"/>
      <c r="AZ234" s="158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2"/>
      <c r="BQ234" s="161"/>
      <c r="BR234" s="161"/>
      <c r="BS234" s="161"/>
      <c r="BT234" s="161"/>
      <c r="BU234" s="163"/>
      <c r="BV234" s="164"/>
      <c r="BW234" s="165"/>
      <c r="BX234" s="166"/>
      <c r="BY234" s="166"/>
      <c r="BZ234" s="167"/>
      <c r="CA234" s="168"/>
      <c r="CB234" s="166"/>
      <c r="CC234" s="166"/>
      <c r="CD234" s="167"/>
      <c r="CE234" s="168"/>
      <c r="CF234" s="166"/>
      <c r="CG234" s="166"/>
      <c r="CH234" s="167"/>
      <c r="CI234" s="51"/>
      <c r="CJ234" s="52"/>
      <c r="CK234" s="52"/>
      <c r="CL234" s="53"/>
      <c r="CM234" s="51"/>
      <c r="CN234" s="52"/>
      <c r="CO234" s="52"/>
      <c r="CP234" s="53"/>
      <c r="CQ234" s="51"/>
      <c r="CR234" s="52"/>
      <c r="CS234" s="52"/>
      <c r="CT234" s="53"/>
      <c r="CU234" s="51"/>
      <c r="CV234" s="52"/>
      <c r="CW234" s="52"/>
      <c r="CX234" s="53"/>
      <c r="CY234" s="51"/>
      <c r="CZ234" s="52"/>
      <c r="DA234" s="52"/>
      <c r="DB234" s="53"/>
      <c r="DC234" s="51"/>
      <c r="DD234" s="52"/>
      <c r="DE234" s="52"/>
      <c r="DF234" s="53"/>
      <c r="DG234" s="51"/>
      <c r="DH234" s="52"/>
      <c r="DI234" s="52"/>
      <c r="DJ234" s="53"/>
      <c r="DK234" s="51"/>
      <c r="DL234" s="52"/>
      <c r="DM234" s="52"/>
      <c r="DN234" s="53"/>
      <c r="DO234" s="51"/>
      <c r="DP234" s="52"/>
      <c r="DQ234" s="52"/>
      <c r="DR234" s="54"/>
    </row>
    <row r="235" spans="1:122" s="15" customFormat="1" ht="57" customHeight="1" x14ac:dyDescent="0.25">
      <c r="A235" s="138" t="s">
        <v>656</v>
      </c>
      <c r="B235" s="139" t="s">
        <v>651</v>
      </c>
      <c r="C235" s="101" t="s">
        <v>500</v>
      </c>
      <c r="D235" s="101" t="s">
        <v>501</v>
      </c>
      <c r="E235" s="31" t="s">
        <v>695</v>
      </c>
      <c r="F235" s="28">
        <v>3.1</v>
      </c>
      <c r="G235" s="104">
        <v>1.01</v>
      </c>
      <c r="H235" s="140"/>
      <c r="I235" s="23" t="s">
        <v>644</v>
      </c>
      <c r="J235" s="21" t="s">
        <v>39</v>
      </c>
      <c r="K235" s="144" t="s">
        <v>7</v>
      </c>
    </row>
    <row r="236" spans="1:122" s="15" customFormat="1" ht="57" customHeight="1" x14ac:dyDescent="0.25">
      <c r="A236" s="138" t="s">
        <v>656</v>
      </c>
      <c r="B236" s="139" t="s">
        <v>651</v>
      </c>
      <c r="C236" s="101" t="s">
        <v>500</v>
      </c>
      <c r="D236" s="101" t="s">
        <v>501</v>
      </c>
      <c r="E236" s="31" t="s">
        <v>696</v>
      </c>
      <c r="F236" s="28">
        <v>3.89</v>
      </c>
      <c r="G236" s="104">
        <v>1.36</v>
      </c>
      <c r="H236" s="140"/>
      <c r="I236" s="23" t="s">
        <v>644</v>
      </c>
      <c r="J236" s="21" t="s">
        <v>39</v>
      </c>
      <c r="K236" s="144" t="s">
        <v>6</v>
      </c>
    </row>
    <row r="237" spans="1:122" s="15" customFormat="1" ht="57" customHeight="1" x14ac:dyDescent="0.25">
      <c r="A237" s="138" t="s">
        <v>656</v>
      </c>
      <c r="B237" s="139" t="s">
        <v>651</v>
      </c>
      <c r="C237" s="101" t="s">
        <v>503</v>
      </c>
      <c r="D237" s="101" t="s">
        <v>504</v>
      </c>
      <c r="E237" s="102" t="s">
        <v>505</v>
      </c>
      <c r="F237" s="103">
        <v>0.16</v>
      </c>
      <c r="G237" s="185">
        <v>7.3679999999999995E-2</v>
      </c>
      <c r="H237" s="140" t="s">
        <v>668</v>
      </c>
      <c r="I237" s="24" t="s">
        <v>189</v>
      </c>
      <c r="J237" s="21" t="s">
        <v>67</v>
      </c>
      <c r="K237" s="42" t="s">
        <v>7</v>
      </c>
    </row>
    <row r="238" spans="1:122" s="15" customFormat="1" ht="57" customHeight="1" x14ac:dyDescent="0.25">
      <c r="A238" s="138" t="s">
        <v>656</v>
      </c>
      <c r="B238" s="139" t="s">
        <v>651</v>
      </c>
      <c r="C238" s="101" t="s">
        <v>506</v>
      </c>
      <c r="D238" s="101" t="s">
        <v>507</v>
      </c>
      <c r="E238" s="102" t="s">
        <v>508</v>
      </c>
      <c r="F238" s="103">
        <v>1</v>
      </c>
      <c r="G238" s="104">
        <f>F238*35%</f>
        <v>0.35</v>
      </c>
      <c r="H238" s="140"/>
      <c r="I238" s="24" t="s">
        <v>123</v>
      </c>
      <c r="J238" s="21" t="s">
        <v>67</v>
      </c>
      <c r="K238" s="78" t="s">
        <v>5</v>
      </c>
    </row>
    <row r="239" spans="1:122" s="15" customFormat="1" ht="57" customHeight="1" x14ac:dyDescent="0.25">
      <c r="A239" s="138" t="s">
        <v>656</v>
      </c>
      <c r="B239" s="139" t="s">
        <v>651</v>
      </c>
      <c r="C239" s="101" t="s">
        <v>509</v>
      </c>
      <c r="D239" s="101" t="s">
        <v>510</v>
      </c>
      <c r="E239" s="102" t="s">
        <v>511</v>
      </c>
      <c r="F239" s="103">
        <v>4.59</v>
      </c>
      <c r="G239" s="185">
        <v>1.6167</v>
      </c>
      <c r="H239" s="140" t="s">
        <v>668</v>
      </c>
      <c r="I239" s="24" t="s">
        <v>645</v>
      </c>
      <c r="J239" s="21" t="s">
        <v>67</v>
      </c>
      <c r="K239" s="42" t="s">
        <v>7</v>
      </c>
    </row>
    <row r="240" spans="1:122" s="15" customFormat="1" ht="57" customHeight="1" x14ac:dyDescent="0.25">
      <c r="A240" s="138" t="s">
        <v>656</v>
      </c>
      <c r="B240" s="139" t="s">
        <v>651</v>
      </c>
      <c r="C240" s="101" t="s">
        <v>512</v>
      </c>
      <c r="D240" s="101" t="s">
        <v>513</v>
      </c>
      <c r="E240" s="102" t="s">
        <v>514</v>
      </c>
      <c r="F240" s="103">
        <v>2</v>
      </c>
      <c r="G240" s="104">
        <f t="shared" ref="G240:G265" si="4">F240*35%</f>
        <v>0.7</v>
      </c>
      <c r="H240" s="140"/>
      <c r="I240" s="24" t="s">
        <v>90</v>
      </c>
      <c r="J240" s="21" t="s">
        <v>67</v>
      </c>
      <c r="K240" s="42" t="s">
        <v>10</v>
      </c>
    </row>
    <row r="241" spans="1:11" s="15" customFormat="1" ht="57" customHeight="1" x14ac:dyDescent="0.25">
      <c r="A241" s="138" t="s">
        <v>656</v>
      </c>
      <c r="B241" s="139" t="s">
        <v>651</v>
      </c>
      <c r="C241" s="101" t="s">
        <v>515</v>
      </c>
      <c r="D241" s="101" t="s">
        <v>516</v>
      </c>
      <c r="E241" s="102" t="s">
        <v>517</v>
      </c>
      <c r="F241" s="103">
        <v>3.11</v>
      </c>
      <c r="G241" s="104">
        <f t="shared" si="4"/>
        <v>1.0884999999999998</v>
      </c>
      <c r="H241" s="140"/>
      <c r="I241" s="24" t="s">
        <v>647</v>
      </c>
      <c r="J241" s="21" t="s">
        <v>39</v>
      </c>
      <c r="K241" s="78" t="s">
        <v>5</v>
      </c>
    </row>
    <row r="242" spans="1:11" s="15" customFormat="1" ht="57" customHeight="1" x14ac:dyDescent="0.25">
      <c r="A242" s="138" t="s">
        <v>656</v>
      </c>
      <c r="B242" s="139" t="s">
        <v>651</v>
      </c>
      <c r="C242" s="101" t="s">
        <v>518</v>
      </c>
      <c r="D242" s="101" t="s">
        <v>519</v>
      </c>
      <c r="E242" s="102" t="s">
        <v>520</v>
      </c>
      <c r="F242" s="103">
        <v>4.99</v>
      </c>
      <c r="G242" s="104">
        <f t="shared" si="4"/>
        <v>1.7464999999999999</v>
      </c>
      <c r="H242" s="140"/>
      <c r="I242" s="24" t="s">
        <v>114</v>
      </c>
      <c r="J242" s="21" t="s">
        <v>67</v>
      </c>
      <c r="K242" s="29" t="s">
        <v>12</v>
      </c>
    </row>
    <row r="243" spans="1:11" s="15" customFormat="1" ht="57" customHeight="1" x14ac:dyDescent="0.25">
      <c r="A243" s="138" t="s">
        <v>656</v>
      </c>
      <c r="B243" s="139" t="s">
        <v>651</v>
      </c>
      <c r="C243" s="101" t="s">
        <v>521</v>
      </c>
      <c r="D243" s="101" t="s">
        <v>522</v>
      </c>
      <c r="E243" s="102" t="s">
        <v>523</v>
      </c>
      <c r="F243" s="103">
        <v>4.49</v>
      </c>
      <c r="G243" s="104">
        <f t="shared" si="4"/>
        <v>1.5714999999999999</v>
      </c>
      <c r="H243" s="140"/>
      <c r="I243" s="24" t="s">
        <v>450</v>
      </c>
      <c r="J243" s="21" t="s">
        <v>67</v>
      </c>
      <c r="K243" s="29" t="s">
        <v>7</v>
      </c>
    </row>
    <row r="244" spans="1:11" s="15" customFormat="1" ht="57" customHeight="1" x14ac:dyDescent="0.25">
      <c r="A244" s="138" t="s">
        <v>656</v>
      </c>
      <c r="B244" s="139" t="s">
        <v>651</v>
      </c>
      <c r="C244" s="101" t="s">
        <v>524</v>
      </c>
      <c r="D244" s="101" t="s">
        <v>525</v>
      </c>
      <c r="E244" s="102" t="s">
        <v>526</v>
      </c>
      <c r="F244" s="103">
        <v>4.09</v>
      </c>
      <c r="G244" s="104">
        <f t="shared" si="4"/>
        <v>1.4314999999999998</v>
      </c>
      <c r="H244" s="140"/>
      <c r="I244" s="24" t="s">
        <v>123</v>
      </c>
      <c r="J244" s="21" t="s">
        <v>67</v>
      </c>
      <c r="K244" s="78" t="s">
        <v>5</v>
      </c>
    </row>
    <row r="245" spans="1:11" s="15" customFormat="1" ht="57" customHeight="1" x14ac:dyDescent="0.25">
      <c r="A245" s="138" t="s">
        <v>527</v>
      </c>
      <c r="B245" s="139" t="s">
        <v>651</v>
      </c>
      <c r="C245" s="19" t="s">
        <v>528</v>
      </c>
      <c r="D245" s="19" t="s">
        <v>529</v>
      </c>
      <c r="E245" s="19" t="s">
        <v>530</v>
      </c>
      <c r="F245" s="104">
        <v>0.74</v>
      </c>
      <c r="G245" s="185">
        <v>0.2697</v>
      </c>
      <c r="H245" s="140" t="s">
        <v>668</v>
      </c>
      <c r="I245" s="106" t="s">
        <v>59</v>
      </c>
      <c r="J245" s="21" t="s">
        <v>67</v>
      </c>
      <c r="K245" s="29" t="s">
        <v>12</v>
      </c>
    </row>
    <row r="246" spans="1:11" s="15" customFormat="1" ht="57" customHeight="1" x14ac:dyDescent="0.25">
      <c r="A246" s="138" t="s">
        <v>527</v>
      </c>
      <c r="B246" s="139" t="s">
        <v>651</v>
      </c>
      <c r="C246" s="19" t="s">
        <v>531</v>
      </c>
      <c r="D246" s="19" t="s">
        <v>532</v>
      </c>
      <c r="E246" s="19" t="s">
        <v>533</v>
      </c>
      <c r="F246" s="104">
        <v>2.4700000000000002</v>
      </c>
      <c r="G246" s="185">
        <v>0.55147000000000002</v>
      </c>
      <c r="H246" s="140" t="s">
        <v>668</v>
      </c>
      <c r="I246" s="106" t="s">
        <v>254</v>
      </c>
      <c r="J246" s="21" t="s">
        <v>67</v>
      </c>
      <c r="K246" s="29" t="s">
        <v>7</v>
      </c>
    </row>
    <row r="247" spans="1:11" s="15" customFormat="1" ht="57" customHeight="1" x14ac:dyDescent="0.25">
      <c r="A247" s="138" t="s">
        <v>527</v>
      </c>
      <c r="B247" s="139" t="s">
        <v>651</v>
      </c>
      <c r="C247" s="19" t="s">
        <v>657</v>
      </c>
      <c r="D247" s="19" t="s">
        <v>534</v>
      </c>
      <c r="E247" s="19" t="s">
        <v>535</v>
      </c>
      <c r="F247" s="104">
        <v>0.6</v>
      </c>
      <c r="G247" s="185">
        <v>0.19650000000000001</v>
      </c>
      <c r="H247" s="140" t="s">
        <v>668</v>
      </c>
      <c r="I247" s="106" t="s">
        <v>254</v>
      </c>
      <c r="J247" s="21" t="s">
        <v>67</v>
      </c>
      <c r="K247" s="42" t="s">
        <v>7</v>
      </c>
    </row>
    <row r="248" spans="1:11" s="15" customFormat="1" ht="57" customHeight="1" x14ac:dyDescent="0.25">
      <c r="A248" s="138" t="s">
        <v>527</v>
      </c>
      <c r="B248" s="139" t="s">
        <v>651</v>
      </c>
      <c r="C248" s="107" t="s">
        <v>536</v>
      </c>
      <c r="D248" s="19" t="s">
        <v>537</v>
      </c>
      <c r="E248" s="19" t="s">
        <v>538</v>
      </c>
      <c r="F248" s="104">
        <v>1.5</v>
      </c>
      <c r="G248" s="104">
        <f t="shared" si="4"/>
        <v>0.52499999999999991</v>
      </c>
      <c r="H248" s="140"/>
      <c r="I248" s="106" t="s">
        <v>254</v>
      </c>
      <c r="J248" s="21" t="s">
        <v>67</v>
      </c>
      <c r="K248" s="78" t="s">
        <v>5</v>
      </c>
    </row>
    <row r="249" spans="1:11" s="15" customFormat="1" ht="57" customHeight="1" x14ac:dyDescent="0.25">
      <c r="A249" s="138" t="s">
        <v>527</v>
      </c>
      <c r="B249" s="139" t="s">
        <v>651</v>
      </c>
      <c r="C249" s="19" t="s">
        <v>539</v>
      </c>
      <c r="D249" s="19" t="s">
        <v>540</v>
      </c>
      <c r="E249" s="19" t="s">
        <v>541</v>
      </c>
      <c r="F249" s="104">
        <v>3</v>
      </c>
      <c r="G249" s="104">
        <f t="shared" si="4"/>
        <v>1.0499999999999998</v>
      </c>
      <c r="H249" s="140"/>
      <c r="I249" s="106" t="s">
        <v>254</v>
      </c>
      <c r="J249" s="21" t="s">
        <v>67</v>
      </c>
      <c r="K249" s="78" t="s">
        <v>5</v>
      </c>
    </row>
    <row r="250" spans="1:11" s="15" customFormat="1" ht="57" customHeight="1" x14ac:dyDescent="0.25">
      <c r="A250" s="138" t="s">
        <v>527</v>
      </c>
      <c r="B250" s="139" t="s">
        <v>651</v>
      </c>
      <c r="C250" s="19" t="s">
        <v>542</v>
      </c>
      <c r="D250" s="19" t="s">
        <v>543</v>
      </c>
      <c r="E250" s="19" t="s">
        <v>544</v>
      </c>
      <c r="F250" s="108">
        <v>1.64</v>
      </c>
      <c r="G250" s="185">
        <v>0.58889000000000002</v>
      </c>
      <c r="H250" s="140" t="s">
        <v>668</v>
      </c>
      <c r="I250" s="20" t="s">
        <v>80</v>
      </c>
      <c r="J250" s="21" t="s">
        <v>67</v>
      </c>
      <c r="K250" s="42" t="s">
        <v>7</v>
      </c>
    </row>
    <row r="251" spans="1:11" s="15" customFormat="1" ht="57" customHeight="1" x14ac:dyDescent="0.25">
      <c r="A251" s="138" t="s">
        <v>527</v>
      </c>
      <c r="B251" s="139" t="s">
        <v>651</v>
      </c>
      <c r="C251" s="19" t="s">
        <v>545</v>
      </c>
      <c r="D251" s="19" t="s">
        <v>546</v>
      </c>
      <c r="E251" s="19" t="s">
        <v>547</v>
      </c>
      <c r="F251" s="104">
        <v>2</v>
      </c>
      <c r="G251" s="185">
        <v>0.72589999999999999</v>
      </c>
      <c r="H251" s="140" t="s">
        <v>670</v>
      </c>
      <c r="I251" s="20" t="s">
        <v>84</v>
      </c>
      <c r="J251" s="21" t="s">
        <v>67</v>
      </c>
      <c r="K251" s="42" t="s">
        <v>7</v>
      </c>
    </row>
    <row r="252" spans="1:11" s="15" customFormat="1" ht="57" customHeight="1" x14ac:dyDescent="0.25">
      <c r="A252" s="138" t="s">
        <v>527</v>
      </c>
      <c r="B252" s="139" t="s">
        <v>651</v>
      </c>
      <c r="C252" s="19" t="s">
        <v>548</v>
      </c>
      <c r="D252" s="19" t="s">
        <v>549</v>
      </c>
      <c r="E252" s="19" t="s">
        <v>550</v>
      </c>
      <c r="F252" s="104">
        <v>9.3000000000000007</v>
      </c>
      <c r="G252" s="104">
        <f t="shared" si="4"/>
        <v>3.2549999999999999</v>
      </c>
      <c r="H252" s="140"/>
      <c r="I252" s="20" t="s">
        <v>42</v>
      </c>
      <c r="J252" s="21" t="s">
        <v>39</v>
      </c>
      <c r="K252" s="42" t="s">
        <v>7</v>
      </c>
    </row>
    <row r="253" spans="1:11" s="15" customFormat="1" ht="57" customHeight="1" x14ac:dyDescent="0.25">
      <c r="A253" s="171" t="s">
        <v>527</v>
      </c>
      <c r="B253" s="172" t="s">
        <v>651</v>
      </c>
      <c r="C253" s="35" t="s">
        <v>551</v>
      </c>
      <c r="D253" s="35" t="s">
        <v>552</v>
      </c>
      <c r="E253" s="35" t="s">
        <v>553</v>
      </c>
      <c r="F253" s="175">
        <v>0.92</v>
      </c>
      <c r="G253" s="198">
        <v>0.35632000000000003</v>
      </c>
      <c r="H253" s="176" t="s">
        <v>668</v>
      </c>
      <c r="I253" s="182" t="s">
        <v>42</v>
      </c>
      <c r="J253" s="37" t="s">
        <v>67</v>
      </c>
      <c r="K253" s="169" t="s">
        <v>13</v>
      </c>
    </row>
    <row r="254" spans="1:11" s="15" customFormat="1" ht="57" customHeight="1" x14ac:dyDescent="0.25">
      <c r="A254" s="138" t="s">
        <v>527</v>
      </c>
      <c r="B254" s="139" t="s">
        <v>651</v>
      </c>
      <c r="C254" s="19" t="s">
        <v>554</v>
      </c>
      <c r="D254" s="19" t="s">
        <v>555</v>
      </c>
      <c r="E254" s="19" t="s">
        <v>556</v>
      </c>
      <c r="F254" s="104">
        <v>0.75</v>
      </c>
      <c r="G254" s="104">
        <v>0.12002</v>
      </c>
      <c r="H254" s="140" t="s">
        <v>668</v>
      </c>
      <c r="I254" s="106" t="s">
        <v>254</v>
      </c>
      <c r="J254" s="21" t="s">
        <v>67</v>
      </c>
      <c r="K254" s="42" t="s">
        <v>7</v>
      </c>
    </row>
    <row r="255" spans="1:11" s="15" customFormat="1" ht="57" customHeight="1" x14ac:dyDescent="0.25">
      <c r="A255" s="138" t="s">
        <v>527</v>
      </c>
      <c r="B255" s="139" t="s">
        <v>651</v>
      </c>
      <c r="C255" s="19" t="s">
        <v>557</v>
      </c>
      <c r="D255" s="19" t="s">
        <v>558</v>
      </c>
      <c r="E255" s="19" t="s">
        <v>559</v>
      </c>
      <c r="F255" s="104">
        <v>25.73</v>
      </c>
      <c r="G255" s="104">
        <f t="shared" si="4"/>
        <v>9.0054999999999996</v>
      </c>
      <c r="H255" s="140"/>
      <c r="I255" s="106" t="s">
        <v>78</v>
      </c>
      <c r="J255" s="21" t="s">
        <v>39</v>
      </c>
      <c r="K255" s="78" t="s">
        <v>5</v>
      </c>
    </row>
    <row r="256" spans="1:11" s="15" customFormat="1" ht="57" customHeight="1" x14ac:dyDescent="0.25">
      <c r="A256" s="138" t="s">
        <v>527</v>
      </c>
      <c r="B256" s="139" t="s">
        <v>651</v>
      </c>
      <c r="C256" s="19" t="s">
        <v>560</v>
      </c>
      <c r="D256" s="19" t="s">
        <v>561</v>
      </c>
      <c r="E256" s="19" t="s">
        <v>562</v>
      </c>
      <c r="F256" s="104">
        <v>21.33</v>
      </c>
      <c r="G256" s="104">
        <f t="shared" si="4"/>
        <v>7.4654999999999987</v>
      </c>
      <c r="H256" s="140"/>
      <c r="I256" s="20" t="s">
        <v>84</v>
      </c>
      <c r="J256" s="21" t="s">
        <v>39</v>
      </c>
      <c r="K256" s="78" t="s">
        <v>5</v>
      </c>
    </row>
    <row r="257" spans="1:11" s="15" customFormat="1" ht="57" customHeight="1" x14ac:dyDescent="0.25">
      <c r="A257" s="138" t="s">
        <v>527</v>
      </c>
      <c r="B257" s="139" t="s">
        <v>651</v>
      </c>
      <c r="C257" s="19" t="s">
        <v>563</v>
      </c>
      <c r="D257" s="19" t="s">
        <v>564</v>
      </c>
      <c r="E257" s="19" t="s">
        <v>565</v>
      </c>
      <c r="F257" s="104">
        <v>4.25</v>
      </c>
      <c r="G257" s="104">
        <f t="shared" si="4"/>
        <v>1.4874999999999998</v>
      </c>
      <c r="H257" s="140"/>
      <c r="I257" s="106" t="s">
        <v>78</v>
      </c>
      <c r="J257" s="21" t="s">
        <v>67</v>
      </c>
      <c r="K257" s="78" t="s">
        <v>5</v>
      </c>
    </row>
    <row r="258" spans="1:11" s="15" customFormat="1" ht="57" customHeight="1" x14ac:dyDescent="0.25">
      <c r="A258" s="138" t="s">
        <v>527</v>
      </c>
      <c r="B258" s="139" t="s">
        <v>651</v>
      </c>
      <c r="C258" s="19" t="s">
        <v>566</v>
      </c>
      <c r="D258" s="19" t="s">
        <v>567</v>
      </c>
      <c r="E258" s="19" t="s">
        <v>568</v>
      </c>
      <c r="F258" s="104">
        <v>0.68</v>
      </c>
      <c r="G258" s="104">
        <f t="shared" si="4"/>
        <v>0.23799999999999999</v>
      </c>
      <c r="H258" s="140"/>
      <c r="I258" s="20" t="s">
        <v>569</v>
      </c>
      <c r="J258" s="21" t="s">
        <v>67</v>
      </c>
      <c r="K258" s="78" t="s">
        <v>5</v>
      </c>
    </row>
    <row r="259" spans="1:11" s="15" customFormat="1" ht="57" customHeight="1" x14ac:dyDescent="0.25">
      <c r="A259" s="138" t="s">
        <v>570</v>
      </c>
      <c r="B259" s="139" t="s">
        <v>651</v>
      </c>
      <c r="C259" s="101" t="s">
        <v>571</v>
      </c>
      <c r="D259" s="101" t="s">
        <v>572</v>
      </c>
      <c r="E259" s="102" t="s">
        <v>573</v>
      </c>
      <c r="F259" s="103">
        <v>4.24</v>
      </c>
      <c r="G259" s="104">
        <f t="shared" si="4"/>
        <v>1.484</v>
      </c>
      <c r="H259" s="140"/>
      <c r="I259" s="24" t="s">
        <v>249</v>
      </c>
      <c r="J259" s="21" t="s">
        <v>67</v>
      </c>
      <c r="K259" s="78" t="s">
        <v>5</v>
      </c>
    </row>
    <row r="260" spans="1:11" s="15" customFormat="1" ht="57" customHeight="1" x14ac:dyDescent="0.25">
      <c r="A260" s="138" t="s">
        <v>570</v>
      </c>
      <c r="B260" s="139" t="s">
        <v>651</v>
      </c>
      <c r="C260" s="101" t="s">
        <v>574</v>
      </c>
      <c r="D260" s="101" t="s">
        <v>575</v>
      </c>
      <c r="E260" s="102" t="s">
        <v>576</v>
      </c>
      <c r="F260" s="103">
        <v>1.48</v>
      </c>
      <c r="G260" s="104">
        <v>0.36975000000000002</v>
      </c>
      <c r="H260" s="140" t="s">
        <v>670</v>
      </c>
      <c r="I260" s="24" t="s">
        <v>249</v>
      </c>
      <c r="J260" s="21" t="s">
        <v>67</v>
      </c>
      <c r="K260" s="42" t="s">
        <v>7</v>
      </c>
    </row>
    <row r="261" spans="1:11" s="15" customFormat="1" ht="57" customHeight="1" x14ac:dyDescent="0.25">
      <c r="A261" s="138" t="s">
        <v>570</v>
      </c>
      <c r="B261" s="139" t="s">
        <v>651</v>
      </c>
      <c r="C261" s="101" t="s">
        <v>577</v>
      </c>
      <c r="D261" s="101" t="s">
        <v>578</v>
      </c>
      <c r="E261" s="102" t="s">
        <v>579</v>
      </c>
      <c r="F261" s="103">
        <v>5.91</v>
      </c>
      <c r="G261" s="104">
        <f t="shared" si="4"/>
        <v>2.0684999999999998</v>
      </c>
      <c r="H261" s="140"/>
      <c r="I261" s="24" t="s">
        <v>648</v>
      </c>
      <c r="J261" s="21" t="s">
        <v>67</v>
      </c>
      <c r="K261" s="78" t="s">
        <v>5</v>
      </c>
    </row>
    <row r="262" spans="1:11" s="15" customFormat="1" ht="57" customHeight="1" x14ac:dyDescent="0.25">
      <c r="A262" s="138" t="s">
        <v>570</v>
      </c>
      <c r="B262" s="139" t="s">
        <v>651</v>
      </c>
      <c r="C262" s="101" t="s">
        <v>580</v>
      </c>
      <c r="D262" s="101" t="s">
        <v>581</v>
      </c>
      <c r="E262" s="102" t="s">
        <v>582</v>
      </c>
      <c r="F262" s="103">
        <v>0.49</v>
      </c>
      <c r="G262" s="104">
        <v>0.12795000000000001</v>
      </c>
      <c r="H262" s="140" t="s">
        <v>668</v>
      </c>
      <c r="I262" s="24" t="s">
        <v>249</v>
      </c>
      <c r="J262" s="21" t="s">
        <v>67</v>
      </c>
      <c r="K262" s="42" t="s">
        <v>7</v>
      </c>
    </row>
    <row r="263" spans="1:11" s="15" customFormat="1" ht="57" customHeight="1" x14ac:dyDescent="0.25">
      <c r="A263" s="138" t="s">
        <v>570</v>
      </c>
      <c r="B263" s="139" t="s">
        <v>651</v>
      </c>
      <c r="C263" s="101" t="s">
        <v>583</v>
      </c>
      <c r="D263" s="101" t="s">
        <v>584</v>
      </c>
      <c r="E263" s="102" t="s">
        <v>585</v>
      </c>
      <c r="F263" s="103">
        <v>3.94</v>
      </c>
      <c r="G263" s="104">
        <f t="shared" si="4"/>
        <v>1.379</v>
      </c>
      <c r="H263" s="140"/>
      <c r="I263" s="24" t="s">
        <v>586</v>
      </c>
      <c r="J263" s="21" t="s">
        <v>67</v>
      </c>
      <c r="K263" s="78" t="s">
        <v>5</v>
      </c>
    </row>
    <row r="264" spans="1:11" s="15" customFormat="1" ht="57" customHeight="1" x14ac:dyDescent="0.25">
      <c r="A264" s="138" t="s">
        <v>570</v>
      </c>
      <c r="B264" s="139" t="s">
        <v>651</v>
      </c>
      <c r="C264" s="101" t="s">
        <v>587</v>
      </c>
      <c r="D264" s="101" t="s">
        <v>588</v>
      </c>
      <c r="E264" s="102" t="s">
        <v>589</v>
      </c>
      <c r="F264" s="103">
        <v>3.94</v>
      </c>
      <c r="G264" s="104">
        <v>1.36375</v>
      </c>
      <c r="H264" s="140" t="s">
        <v>668</v>
      </c>
      <c r="I264" s="24" t="s">
        <v>648</v>
      </c>
      <c r="J264" s="21" t="s">
        <v>67</v>
      </c>
      <c r="K264" s="42" t="s">
        <v>7</v>
      </c>
    </row>
    <row r="265" spans="1:11" s="15" customFormat="1" ht="57" customHeight="1" x14ac:dyDescent="0.25">
      <c r="A265" s="138" t="s">
        <v>570</v>
      </c>
      <c r="B265" s="139" t="s">
        <v>651</v>
      </c>
      <c r="C265" s="101" t="s">
        <v>590</v>
      </c>
      <c r="D265" s="101" t="s">
        <v>591</v>
      </c>
      <c r="E265" s="102" t="s">
        <v>592</v>
      </c>
      <c r="F265" s="103">
        <v>539.37</v>
      </c>
      <c r="G265" s="104">
        <f t="shared" si="4"/>
        <v>188.77949999999998</v>
      </c>
      <c r="H265" s="140"/>
      <c r="I265" s="24" t="s">
        <v>570</v>
      </c>
      <c r="J265" s="21" t="s">
        <v>39</v>
      </c>
      <c r="K265" s="42" t="s">
        <v>7</v>
      </c>
    </row>
    <row r="266" spans="1:11" s="16" customFormat="1" ht="57" customHeight="1" x14ac:dyDescent="0.25">
      <c r="A266" s="130" t="s">
        <v>593</v>
      </c>
      <c r="B266" s="89" t="s">
        <v>651</v>
      </c>
      <c r="C266" s="130" t="s">
        <v>594</v>
      </c>
      <c r="D266" s="130" t="s">
        <v>595</v>
      </c>
      <c r="E266" s="90" t="s">
        <v>596</v>
      </c>
      <c r="F266" s="131">
        <v>3.52</v>
      </c>
      <c r="G266" s="183">
        <v>1.4503999999999999</v>
      </c>
      <c r="H266" s="132" t="s">
        <v>668</v>
      </c>
      <c r="I266" s="35" t="s">
        <v>197</v>
      </c>
      <c r="J266" s="81" t="s">
        <v>39</v>
      </c>
      <c r="K266" s="81" t="s">
        <v>13</v>
      </c>
    </row>
    <row r="267" spans="1:11" s="15" customFormat="1" ht="57" customHeight="1" x14ac:dyDescent="0.25">
      <c r="A267" s="138" t="s">
        <v>593</v>
      </c>
      <c r="B267" s="139" t="s">
        <v>651</v>
      </c>
      <c r="C267" s="101" t="s">
        <v>597</v>
      </c>
      <c r="D267" s="101" t="s">
        <v>598</v>
      </c>
      <c r="E267" s="102" t="s">
        <v>599</v>
      </c>
      <c r="F267" s="103">
        <v>5.0199999999999996</v>
      </c>
      <c r="G267" s="184">
        <v>0.82499999999999996</v>
      </c>
      <c r="H267" s="140" t="s">
        <v>670</v>
      </c>
      <c r="I267" s="24" t="s">
        <v>200</v>
      </c>
      <c r="J267" s="21" t="s">
        <v>67</v>
      </c>
      <c r="K267" s="42" t="s">
        <v>7</v>
      </c>
    </row>
    <row r="268" spans="1:11" s="15" customFormat="1" ht="57" customHeight="1" x14ac:dyDescent="0.25">
      <c r="A268" s="138" t="s">
        <v>593</v>
      </c>
      <c r="B268" s="139" t="s">
        <v>651</v>
      </c>
      <c r="C268" s="101" t="s">
        <v>600</v>
      </c>
      <c r="D268" s="101" t="s">
        <v>601</v>
      </c>
      <c r="E268" s="102" t="s">
        <v>602</v>
      </c>
      <c r="F268" s="103">
        <v>1.51</v>
      </c>
      <c r="G268" s="184">
        <v>0.73160000000000003</v>
      </c>
      <c r="H268" s="140" t="s">
        <v>668</v>
      </c>
      <c r="I268" s="24" t="s">
        <v>200</v>
      </c>
      <c r="J268" s="21" t="s">
        <v>67</v>
      </c>
      <c r="K268" s="42" t="s">
        <v>7</v>
      </c>
    </row>
    <row r="269" spans="1:11" s="15" customFormat="1" ht="57" customHeight="1" x14ac:dyDescent="0.25">
      <c r="A269" s="138" t="s">
        <v>593</v>
      </c>
      <c r="B269" s="139" t="s">
        <v>651</v>
      </c>
      <c r="C269" s="101" t="s">
        <v>603</v>
      </c>
      <c r="D269" s="101" t="s">
        <v>604</v>
      </c>
      <c r="E269" s="102" t="s">
        <v>605</v>
      </c>
      <c r="F269" s="103">
        <v>1.51</v>
      </c>
      <c r="G269" s="104">
        <f t="shared" ref="G269:G280" si="5">F269*40%</f>
        <v>0.60400000000000009</v>
      </c>
      <c r="H269" s="140"/>
      <c r="I269" s="24" t="s">
        <v>200</v>
      </c>
      <c r="J269" s="21" t="s">
        <v>67</v>
      </c>
      <c r="K269" s="78" t="s">
        <v>5</v>
      </c>
    </row>
    <row r="270" spans="1:11" s="15" customFormat="1" ht="57" customHeight="1" x14ac:dyDescent="0.25">
      <c r="A270" s="138" t="s">
        <v>593</v>
      </c>
      <c r="B270" s="139" t="s">
        <v>651</v>
      </c>
      <c r="C270" s="101" t="s">
        <v>606</v>
      </c>
      <c r="D270" s="101" t="s">
        <v>607</v>
      </c>
      <c r="E270" s="102" t="s">
        <v>608</v>
      </c>
      <c r="F270" s="103">
        <v>0.8</v>
      </c>
      <c r="G270" s="202">
        <v>0.22950000000000001</v>
      </c>
      <c r="H270" s="140" t="s">
        <v>668</v>
      </c>
      <c r="I270" s="24" t="s">
        <v>200</v>
      </c>
      <c r="J270" s="21" t="s">
        <v>67</v>
      </c>
      <c r="K270" s="42" t="s">
        <v>7</v>
      </c>
    </row>
    <row r="271" spans="1:11" s="15" customFormat="1" ht="57" customHeight="1" x14ac:dyDescent="0.25">
      <c r="A271" s="138" t="s">
        <v>593</v>
      </c>
      <c r="B271" s="139" t="s">
        <v>651</v>
      </c>
      <c r="C271" s="101" t="s">
        <v>609</v>
      </c>
      <c r="D271" s="101" t="s">
        <v>610</v>
      </c>
      <c r="E271" s="102" t="s">
        <v>611</v>
      </c>
      <c r="F271" s="103">
        <v>0.75</v>
      </c>
      <c r="G271" s="202">
        <v>0.33374999999999999</v>
      </c>
      <c r="H271" s="140" t="s">
        <v>668</v>
      </c>
      <c r="I271" s="24" t="s">
        <v>200</v>
      </c>
      <c r="J271" s="21" t="s">
        <v>67</v>
      </c>
      <c r="K271" s="42" t="s">
        <v>7</v>
      </c>
    </row>
    <row r="272" spans="1:11" s="15" customFormat="1" ht="57" customHeight="1" x14ac:dyDescent="0.25">
      <c r="A272" s="138" t="s">
        <v>593</v>
      </c>
      <c r="B272" s="139" t="s">
        <v>651</v>
      </c>
      <c r="C272" s="101" t="s">
        <v>612</v>
      </c>
      <c r="D272" s="101" t="s">
        <v>613</v>
      </c>
      <c r="E272" s="102" t="s">
        <v>614</v>
      </c>
      <c r="F272" s="103">
        <v>0.5</v>
      </c>
      <c r="G272" s="202">
        <v>0.1875</v>
      </c>
      <c r="H272" s="140" t="s">
        <v>668</v>
      </c>
      <c r="I272" s="24" t="s">
        <v>200</v>
      </c>
      <c r="J272" s="21" t="s">
        <v>67</v>
      </c>
      <c r="K272" s="42" t="s">
        <v>7</v>
      </c>
    </row>
    <row r="273" spans="1:122" s="15" customFormat="1" ht="57" customHeight="1" x14ac:dyDescent="0.25">
      <c r="A273" s="171" t="s">
        <v>593</v>
      </c>
      <c r="B273" s="172" t="s">
        <v>651</v>
      </c>
      <c r="C273" s="173" t="s">
        <v>615</v>
      </c>
      <c r="D273" s="173" t="s">
        <v>616</v>
      </c>
      <c r="E273" s="37" t="s">
        <v>617</v>
      </c>
      <c r="F273" s="174">
        <v>0.22</v>
      </c>
      <c r="G273" s="198">
        <f t="shared" si="5"/>
        <v>8.8000000000000009E-2</v>
      </c>
      <c r="H273" s="176" t="s">
        <v>668</v>
      </c>
      <c r="I273" s="90" t="s">
        <v>200</v>
      </c>
      <c r="J273" s="37" t="s">
        <v>67</v>
      </c>
      <c r="K273" s="169" t="s">
        <v>13</v>
      </c>
    </row>
    <row r="274" spans="1:122" s="15" customFormat="1" ht="57" customHeight="1" x14ac:dyDescent="0.25">
      <c r="A274" s="171" t="s">
        <v>593</v>
      </c>
      <c r="B274" s="172" t="s">
        <v>651</v>
      </c>
      <c r="C274" s="173" t="s">
        <v>618</v>
      </c>
      <c r="D274" s="173" t="s">
        <v>619</v>
      </c>
      <c r="E274" s="37" t="s">
        <v>620</v>
      </c>
      <c r="F274" s="174">
        <v>0.05</v>
      </c>
      <c r="G274" s="198">
        <f t="shared" si="5"/>
        <v>2.0000000000000004E-2</v>
      </c>
      <c r="H274" s="176" t="s">
        <v>668</v>
      </c>
      <c r="I274" s="90" t="s">
        <v>200</v>
      </c>
      <c r="J274" s="37" t="s">
        <v>67</v>
      </c>
      <c r="K274" s="169" t="s">
        <v>13</v>
      </c>
    </row>
    <row r="275" spans="1:122" s="15" customFormat="1" ht="57" customHeight="1" x14ac:dyDescent="0.25">
      <c r="A275" s="138" t="s">
        <v>593</v>
      </c>
      <c r="B275" s="139" t="s">
        <v>651</v>
      </c>
      <c r="C275" s="101" t="s">
        <v>621</v>
      </c>
      <c r="D275" s="101" t="s">
        <v>622</v>
      </c>
      <c r="E275" s="102" t="s">
        <v>623</v>
      </c>
      <c r="F275" s="103">
        <v>1.54</v>
      </c>
      <c r="G275" s="202">
        <v>0.86399999999999999</v>
      </c>
      <c r="H275" s="140" t="s">
        <v>668</v>
      </c>
      <c r="I275" s="24" t="s">
        <v>624</v>
      </c>
      <c r="J275" s="21" t="s">
        <v>67</v>
      </c>
      <c r="K275" s="42" t="s">
        <v>7</v>
      </c>
    </row>
    <row r="276" spans="1:122" s="15" customFormat="1" ht="57" customHeight="1" x14ac:dyDescent="0.25">
      <c r="A276" s="138" t="s">
        <v>593</v>
      </c>
      <c r="B276" s="139" t="s">
        <v>651</v>
      </c>
      <c r="C276" s="101" t="s">
        <v>625</v>
      </c>
      <c r="D276" s="101" t="s">
        <v>626</v>
      </c>
      <c r="E276" s="102" t="s">
        <v>627</v>
      </c>
      <c r="F276" s="103">
        <v>0.71</v>
      </c>
      <c r="G276" s="202">
        <v>0.192</v>
      </c>
      <c r="H276" s="140" t="s">
        <v>668</v>
      </c>
      <c r="I276" s="24" t="s">
        <v>200</v>
      </c>
      <c r="J276" s="21" t="s">
        <v>67</v>
      </c>
      <c r="K276" s="42" t="s">
        <v>7</v>
      </c>
    </row>
    <row r="277" spans="1:122" s="15" customFormat="1" ht="57" customHeight="1" x14ac:dyDescent="0.25">
      <c r="A277" s="138" t="s">
        <v>593</v>
      </c>
      <c r="B277" s="139" t="s">
        <v>651</v>
      </c>
      <c r="C277" s="101" t="s">
        <v>628</v>
      </c>
      <c r="D277" s="101" t="s">
        <v>629</v>
      </c>
      <c r="E277" s="102" t="s">
        <v>630</v>
      </c>
      <c r="F277" s="103">
        <v>0.65</v>
      </c>
      <c r="G277" s="202">
        <v>0.86799999999999999</v>
      </c>
      <c r="H277" s="140"/>
      <c r="I277" s="24" t="s">
        <v>631</v>
      </c>
      <c r="J277" s="21" t="s">
        <v>67</v>
      </c>
      <c r="K277" s="42" t="s">
        <v>7</v>
      </c>
    </row>
    <row r="278" spans="1:122" s="15" customFormat="1" ht="57" customHeight="1" x14ac:dyDescent="0.25">
      <c r="A278" s="138" t="s">
        <v>593</v>
      </c>
      <c r="B278" s="139" t="s">
        <v>651</v>
      </c>
      <c r="C278" s="101" t="s">
        <v>633</v>
      </c>
      <c r="D278" s="101" t="s">
        <v>634</v>
      </c>
      <c r="E278" s="102" t="s">
        <v>635</v>
      </c>
      <c r="F278" s="103">
        <v>2.0099999999999998</v>
      </c>
      <c r="G278" s="104">
        <f t="shared" si="5"/>
        <v>0.80399999999999994</v>
      </c>
      <c r="H278" s="140"/>
      <c r="I278" s="24" t="s">
        <v>200</v>
      </c>
      <c r="J278" s="21" t="s">
        <v>67</v>
      </c>
      <c r="K278" s="78" t="s">
        <v>5</v>
      </c>
    </row>
    <row r="279" spans="1:122" s="15" customFormat="1" ht="57" customHeight="1" x14ac:dyDescent="0.25">
      <c r="A279" s="138" t="s">
        <v>593</v>
      </c>
      <c r="B279" s="139" t="s">
        <v>651</v>
      </c>
      <c r="C279" s="101" t="s">
        <v>636</v>
      </c>
      <c r="D279" s="101" t="s">
        <v>637</v>
      </c>
      <c r="E279" s="102" t="s">
        <v>638</v>
      </c>
      <c r="F279" s="103">
        <v>2.2599999999999998</v>
      </c>
      <c r="G279" s="104">
        <f t="shared" si="5"/>
        <v>0.90399999999999991</v>
      </c>
      <c r="H279" s="140"/>
      <c r="I279" s="24" t="s">
        <v>200</v>
      </c>
      <c r="J279" s="21" t="s">
        <v>67</v>
      </c>
      <c r="K279" s="80" t="s">
        <v>7</v>
      </c>
    </row>
    <row r="280" spans="1:122" s="15" customFormat="1" ht="57" customHeight="1" x14ac:dyDescent="0.25">
      <c r="A280" s="138" t="s">
        <v>593</v>
      </c>
      <c r="B280" s="139" t="s">
        <v>651</v>
      </c>
      <c r="C280" s="101" t="s">
        <v>639</v>
      </c>
      <c r="D280" s="101" t="s">
        <v>640</v>
      </c>
      <c r="E280" s="102" t="s">
        <v>641</v>
      </c>
      <c r="F280" s="103">
        <v>4.32</v>
      </c>
      <c r="G280" s="104">
        <f t="shared" si="5"/>
        <v>1.7280000000000002</v>
      </c>
      <c r="H280" s="140"/>
      <c r="I280" s="24" t="s">
        <v>197</v>
      </c>
      <c r="J280" s="21" t="s">
        <v>67</v>
      </c>
      <c r="K280" s="78" t="s">
        <v>5</v>
      </c>
    </row>
    <row r="281" spans="1:122" s="15" customFormat="1" ht="23.85" customHeight="1" x14ac:dyDescent="0.25">
      <c r="A281" s="193" t="s">
        <v>814</v>
      </c>
      <c r="B281" s="126" t="s">
        <v>649</v>
      </c>
      <c r="C281" s="125"/>
      <c r="D281" s="125"/>
      <c r="E281" s="39"/>
      <c r="F281" s="99"/>
      <c r="G281" s="99"/>
      <c r="H281" s="126"/>
      <c r="I281" s="99"/>
      <c r="J281" s="99"/>
      <c r="K281" s="99"/>
    </row>
    <row r="282" spans="1:122" s="14" customFormat="1" ht="25.35" customHeight="1" x14ac:dyDescent="0.25">
      <c r="A282" s="59" t="s">
        <v>692</v>
      </c>
      <c r="B282" s="194" t="s">
        <v>649</v>
      </c>
      <c r="C282" s="195"/>
      <c r="D282" s="194" t="s">
        <v>812</v>
      </c>
      <c r="E282" s="195" t="s">
        <v>811</v>
      </c>
      <c r="F282" s="191">
        <f>SUM(F283)</f>
        <v>0.1</v>
      </c>
      <c r="G282" s="191">
        <v>3.1E-2</v>
      </c>
      <c r="H282" s="197"/>
      <c r="I282" s="46"/>
      <c r="J282" s="82"/>
      <c r="K282" s="82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46"/>
      <c r="AD282" s="47"/>
      <c r="AE282" s="56"/>
      <c r="AF282" s="48"/>
      <c r="AG282" s="48"/>
      <c r="AH282" s="48"/>
      <c r="AI282" s="48"/>
      <c r="AJ282" s="48"/>
      <c r="AK282" s="48"/>
      <c r="AL282" s="48"/>
      <c r="AM282" s="48"/>
      <c r="AN282" s="48"/>
      <c r="AO282" s="55"/>
      <c r="AP282" s="61"/>
      <c r="AQ282" s="61"/>
      <c r="AR282" s="61"/>
      <c r="AS282" s="61"/>
      <c r="AT282" s="61"/>
      <c r="AU282" s="61"/>
      <c r="AV282" s="61"/>
      <c r="AW282" s="55"/>
      <c r="AX282" s="49"/>
      <c r="AY282" s="49"/>
      <c r="AZ282" s="55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7"/>
      <c r="BQ282" s="50"/>
      <c r="BR282" s="50"/>
      <c r="BS282" s="50"/>
      <c r="BT282" s="50"/>
      <c r="BU282" s="149"/>
      <c r="BV282" s="151"/>
      <c r="BW282" s="150"/>
      <c r="BX282" s="52"/>
      <c r="BY282" s="52"/>
      <c r="BZ282" s="53"/>
      <c r="CA282" s="51"/>
      <c r="CB282" s="52"/>
      <c r="CC282" s="52"/>
      <c r="CD282" s="53"/>
      <c r="CE282" s="51"/>
      <c r="CF282" s="52"/>
      <c r="CG282" s="52"/>
      <c r="CH282" s="53"/>
      <c r="CI282" s="51"/>
      <c r="CJ282" s="52"/>
      <c r="CK282" s="52"/>
      <c r="CL282" s="53"/>
      <c r="CM282" s="51"/>
      <c r="CN282" s="52"/>
      <c r="CO282" s="52"/>
      <c r="CP282" s="53"/>
      <c r="CQ282" s="51"/>
      <c r="CR282" s="52"/>
      <c r="CS282" s="52"/>
      <c r="CT282" s="53"/>
      <c r="CU282" s="51"/>
      <c r="CV282" s="52"/>
      <c r="CW282" s="52"/>
      <c r="CX282" s="53"/>
      <c r="CY282" s="51"/>
      <c r="CZ282" s="52"/>
      <c r="DA282" s="52"/>
      <c r="DB282" s="53"/>
      <c r="DC282" s="51"/>
      <c r="DD282" s="52"/>
      <c r="DE282" s="52"/>
      <c r="DF282" s="53"/>
      <c r="DG282" s="51"/>
      <c r="DH282" s="52"/>
      <c r="DI282" s="52"/>
      <c r="DJ282" s="53"/>
      <c r="DK282" s="51"/>
      <c r="DL282" s="52"/>
      <c r="DM282" s="52"/>
      <c r="DN282" s="53"/>
      <c r="DO282" s="51"/>
      <c r="DP282" s="52"/>
      <c r="DQ282" s="52"/>
      <c r="DR282" s="54"/>
    </row>
    <row r="283" spans="1:122" s="15" customFormat="1" ht="57" customHeight="1" x14ac:dyDescent="0.25">
      <c r="A283" s="138" t="s">
        <v>692</v>
      </c>
      <c r="B283" s="139" t="s">
        <v>651</v>
      </c>
      <c r="C283" s="152" t="s">
        <v>888</v>
      </c>
      <c r="D283" s="101" t="s">
        <v>760</v>
      </c>
      <c r="E283" s="102" t="s">
        <v>761</v>
      </c>
      <c r="F283" s="103">
        <v>0.1</v>
      </c>
      <c r="G283" s="185">
        <v>3.1E-2</v>
      </c>
      <c r="H283" s="154" t="s">
        <v>806</v>
      </c>
      <c r="I283" s="23" t="s">
        <v>80</v>
      </c>
      <c r="J283" s="27" t="s">
        <v>67</v>
      </c>
      <c r="K283" s="78"/>
    </row>
    <row r="284" spans="1:122" s="15" customFormat="1" ht="57" customHeight="1" x14ac:dyDescent="0.25">
      <c r="A284" s="41" t="s">
        <v>692</v>
      </c>
      <c r="B284" s="121" t="s">
        <v>28</v>
      </c>
      <c r="C284" s="152" t="s">
        <v>837</v>
      </c>
      <c r="D284" s="127" t="s">
        <v>762</v>
      </c>
      <c r="E284" s="79" t="s">
        <v>763</v>
      </c>
      <c r="F284" s="128"/>
      <c r="G284" s="185"/>
      <c r="H284" s="154" t="s">
        <v>28</v>
      </c>
      <c r="I284" s="23" t="s">
        <v>803</v>
      </c>
      <c r="J284" s="27" t="s">
        <v>54</v>
      </c>
      <c r="K284" s="80"/>
    </row>
    <row r="285" spans="1:122" s="15" customFormat="1" ht="57" customHeight="1" x14ac:dyDescent="0.25">
      <c r="A285" s="41" t="s">
        <v>692</v>
      </c>
      <c r="B285" s="60" t="s">
        <v>28</v>
      </c>
      <c r="C285" s="152" t="s">
        <v>841</v>
      </c>
      <c r="D285" s="127" t="s">
        <v>842</v>
      </c>
      <c r="E285" s="26" t="s">
        <v>843</v>
      </c>
      <c r="F285" s="128"/>
      <c r="G285" s="185"/>
      <c r="H285" s="154" t="s">
        <v>28</v>
      </c>
      <c r="I285" s="23" t="s">
        <v>803</v>
      </c>
      <c r="J285" s="27" t="s">
        <v>54</v>
      </c>
      <c r="K285" s="78"/>
    </row>
    <row r="286" spans="1:122" s="15" customFormat="1" ht="57" customHeight="1" x14ac:dyDescent="0.25">
      <c r="A286" s="138" t="s">
        <v>692</v>
      </c>
      <c r="B286" s="139" t="s">
        <v>651</v>
      </c>
      <c r="C286" s="152" t="s">
        <v>887</v>
      </c>
      <c r="D286" s="101" t="s">
        <v>764</v>
      </c>
      <c r="E286" s="102" t="s">
        <v>889</v>
      </c>
      <c r="F286" s="103">
        <v>181.17</v>
      </c>
      <c r="G286" s="104">
        <f t="shared" ref="G286:G302" si="6">F286/100*35</f>
        <v>63.409499999999994</v>
      </c>
      <c r="H286" s="154"/>
      <c r="I286" s="23" t="s">
        <v>801</v>
      </c>
      <c r="J286" s="27" t="s">
        <v>39</v>
      </c>
      <c r="K286" s="78"/>
    </row>
    <row r="287" spans="1:122" s="15" customFormat="1" ht="57" customHeight="1" x14ac:dyDescent="0.25">
      <c r="A287" s="138" t="s">
        <v>692</v>
      </c>
      <c r="B287" s="139" t="s">
        <v>651</v>
      </c>
      <c r="C287" s="152" t="s">
        <v>834</v>
      </c>
      <c r="D287" s="101" t="s">
        <v>766</v>
      </c>
      <c r="E287" s="102" t="s">
        <v>765</v>
      </c>
      <c r="F287" s="103">
        <v>14.75</v>
      </c>
      <c r="G287" s="104">
        <f t="shared" si="6"/>
        <v>5.1624999999999996</v>
      </c>
      <c r="H287" s="154"/>
      <c r="I287" s="23" t="s">
        <v>254</v>
      </c>
      <c r="J287" s="27" t="s">
        <v>39</v>
      </c>
      <c r="K287" s="78"/>
    </row>
    <row r="288" spans="1:122" s="14" customFormat="1" ht="25.35" customHeight="1" x14ac:dyDescent="0.25">
      <c r="A288" s="59" t="s">
        <v>692</v>
      </c>
      <c r="B288" s="194" t="s">
        <v>649</v>
      </c>
      <c r="C288" s="195"/>
      <c r="D288" s="194" t="s">
        <v>810</v>
      </c>
      <c r="E288" s="195" t="s">
        <v>809</v>
      </c>
      <c r="F288" s="190">
        <v>10.18</v>
      </c>
      <c r="G288" s="190">
        <v>4.0439999999999996</v>
      </c>
      <c r="H288" s="197"/>
      <c r="I288" s="46"/>
      <c r="J288" s="82"/>
      <c r="K288" s="82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46"/>
      <c r="AD288" s="47"/>
      <c r="AE288" s="56"/>
      <c r="AF288" s="48"/>
      <c r="AG288" s="48"/>
      <c r="AH288" s="48"/>
      <c r="AI288" s="48"/>
      <c r="AJ288" s="48"/>
      <c r="AK288" s="48"/>
      <c r="AL288" s="48"/>
      <c r="AM288" s="48"/>
      <c r="AN288" s="48"/>
      <c r="AO288" s="55"/>
      <c r="AP288" s="61"/>
      <c r="AQ288" s="61"/>
      <c r="AR288" s="61"/>
      <c r="AS288" s="61"/>
      <c r="AT288" s="61"/>
      <c r="AU288" s="61"/>
      <c r="AV288" s="61"/>
      <c r="AW288" s="55"/>
      <c r="AX288" s="49"/>
      <c r="AY288" s="49"/>
      <c r="AZ288" s="55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7"/>
      <c r="BQ288" s="50"/>
      <c r="BR288" s="50"/>
      <c r="BS288" s="50"/>
      <c r="BT288" s="50"/>
      <c r="BU288" s="149"/>
      <c r="BV288" s="151"/>
      <c r="BW288" s="150"/>
      <c r="BX288" s="52"/>
      <c r="BY288" s="52"/>
      <c r="BZ288" s="53"/>
      <c r="CA288" s="51"/>
      <c r="CB288" s="52"/>
      <c r="CC288" s="52"/>
      <c r="CD288" s="53"/>
      <c r="CE288" s="51"/>
      <c r="CF288" s="52"/>
      <c r="CG288" s="52"/>
      <c r="CH288" s="53"/>
      <c r="CI288" s="51"/>
      <c r="CJ288" s="52"/>
      <c r="CK288" s="52"/>
      <c r="CL288" s="53"/>
      <c r="CM288" s="51"/>
      <c r="CN288" s="52"/>
      <c r="CO288" s="52"/>
      <c r="CP288" s="53"/>
      <c r="CQ288" s="51"/>
      <c r="CR288" s="52"/>
      <c r="CS288" s="52"/>
      <c r="CT288" s="53"/>
      <c r="CU288" s="51"/>
      <c r="CV288" s="52"/>
      <c r="CW288" s="52"/>
      <c r="CX288" s="53"/>
      <c r="CY288" s="51"/>
      <c r="CZ288" s="52"/>
      <c r="DA288" s="52"/>
      <c r="DB288" s="53"/>
      <c r="DC288" s="51"/>
      <c r="DD288" s="52"/>
      <c r="DE288" s="52"/>
      <c r="DF288" s="53"/>
      <c r="DG288" s="51"/>
      <c r="DH288" s="52"/>
      <c r="DI288" s="52"/>
      <c r="DJ288" s="53"/>
      <c r="DK288" s="51"/>
      <c r="DL288" s="52"/>
      <c r="DM288" s="52"/>
      <c r="DN288" s="53"/>
      <c r="DO288" s="51"/>
      <c r="DP288" s="52"/>
      <c r="DQ288" s="52"/>
      <c r="DR288" s="54"/>
    </row>
    <row r="289" spans="1:122" s="15" customFormat="1" ht="57" customHeight="1" x14ac:dyDescent="0.25">
      <c r="A289" s="138" t="s">
        <v>692</v>
      </c>
      <c r="B289" s="139" t="s">
        <v>651</v>
      </c>
      <c r="C289" s="152" t="s">
        <v>828</v>
      </c>
      <c r="D289" s="101" t="s">
        <v>767</v>
      </c>
      <c r="E289" s="102" t="s">
        <v>768</v>
      </c>
      <c r="F289" s="103">
        <v>5.09</v>
      </c>
      <c r="G289" s="185">
        <v>2.085</v>
      </c>
      <c r="H289" s="154" t="s">
        <v>670</v>
      </c>
      <c r="I289" s="23" t="s">
        <v>80</v>
      </c>
      <c r="J289" s="27" t="s">
        <v>39</v>
      </c>
      <c r="K289" s="78"/>
    </row>
    <row r="290" spans="1:122" s="15" customFormat="1" ht="57" customHeight="1" x14ac:dyDescent="0.25">
      <c r="A290" s="138" t="s">
        <v>692</v>
      </c>
      <c r="B290" s="139" t="s">
        <v>651</v>
      </c>
      <c r="C290" s="152" t="s">
        <v>829</v>
      </c>
      <c r="D290" s="101" t="s">
        <v>805</v>
      </c>
      <c r="E290" s="102" t="s">
        <v>770</v>
      </c>
      <c r="F290" s="103">
        <v>2.14</v>
      </c>
      <c r="G290" s="185">
        <v>0.43785000000000002</v>
      </c>
      <c r="H290" s="154" t="s">
        <v>670</v>
      </c>
      <c r="I290" s="23" t="s">
        <v>254</v>
      </c>
      <c r="J290" s="27" t="s">
        <v>39</v>
      </c>
      <c r="K290" s="78"/>
    </row>
    <row r="291" spans="1:122" s="15" customFormat="1" ht="57" customHeight="1" x14ac:dyDescent="0.25">
      <c r="A291" s="138" t="s">
        <v>692</v>
      </c>
      <c r="B291" s="139" t="s">
        <v>651</v>
      </c>
      <c r="C291" s="152" t="s">
        <v>830</v>
      </c>
      <c r="D291" s="101" t="s">
        <v>769</v>
      </c>
      <c r="E291" s="102" t="s">
        <v>771</v>
      </c>
      <c r="F291" s="103">
        <v>2.04</v>
      </c>
      <c r="G291" s="185">
        <v>0.90349999999999997</v>
      </c>
      <c r="H291" s="154" t="s">
        <v>670</v>
      </c>
      <c r="I291" s="23" t="s">
        <v>254</v>
      </c>
      <c r="J291" s="27" t="s">
        <v>67</v>
      </c>
      <c r="K291" s="78"/>
    </row>
    <row r="292" spans="1:122" s="15" customFormat="1" ht="57" customHeight="1" x14ac:dyDescent="0.25">
      <c r="A292" s="138" t="s">
        <v>692</v>
      </c>
      <c r="B292" s="139" t="s">
        <v>651</v>
      </c>
      <c r="C292" s="152" t="s">
        <v>832</v>
      </c>
      <c r="D292" s="101" t="s">
        <v>807</v>
      </c>
      <c r="E292" s="102" t="s">
        <v>808</v>
      </c>
      <c r="F292" s="103">
        <v>0.75</v>
      </c>
      <c r="G292" s="185">
        <v>0.56999999999999995</v>
      </c>
      <c r="H292" s="154" t="s">
        <v>670</v>
      </c>
      <c r="I292" s="23" t="s">
        <v>254</v>
      </c>
      <c r="J292" s="27" t="s">
        <v>67</v>
      </c>
      <c r="K292" s="78"/>
    </row>
    <row r="293" spans="1:122" s="15" customFormat="1" ht="57" customHeight="1" x14ac:dyDescent="0.25">
      <c r="A293" s="138" t="s">
        <v>692</v>
      </c>
      <c r="B293" s="139" t="s">
        <v>651</v>
      </c>
      <c r="C293" s="152" t="s">
        <v>838</v>
      </c>
      <c r="D293" s="101" t="s">
        <v>823</v>
      </c>
      <c r="E293" s="102" t="s">
        <v>773</v>
      </c>
      <c r="F293" s="103">
        <v>0.01</v>
      </c>
      <c r="G293" s="185">
        <v>1E-3</v>
      </c>
      <c r="H293" s="154" t="s">
        <v>670</v>
      </c>
      <c r="I293" s="23" t="s">
        <v>802</v>
      </c>
      <c r="J293" s="27" t="s">
        <v>67</v>
      </c>
      <c r="K293" s="78"/>
    </row>
    <row r="294" spans="1:122" s="15" customFormat="1" ht="57" customHeight="1" x14ac:dyDescent="0.25">
      <c r="A294" s="138" t="s">
        <v>692</v>
      </c>
      <c r="B294" s="139" t="s">
        <v>651</v>
      </c>
      <c r="C294" s="152" t="s">
        <v>839</v>
      </c>
      <c r="D294" s="101" t="s">
        <v>772</v>
      </c>
      <c r="E294" s="102" t="s">
        <v>774</v>
      </c>
      <c r="F294" s="103">
        <v>0.15</v>
      </c>
      <c r="G294" s="185">
        <v>4.7260000000000003E-2</v>
      </c>
      <c r="H294" s="154" t="s">
        <v>670</v>
      </c>
      <c r="I294" s="23" t="s">
        <v>207</v>
      </c>
      <c r="J294" s="27" t="s">
        <v>67</v>
      </c>
      <c r="K294" s="78"/>
    </row>
    <row r="295" spans="1:122" s="15" customFormat="1" ht="57" customHeight="1" x14ac:dyDescent="0.25">
      <c r="A295" s="41" t="s">
        <v>692</v>
      </c>
      <c r="B295" s="121" t="s">
        <v>28</v>
      </c>
      <c r="C295" s="152" t="s">
        <v>840</v>
      </c>
      <c r="D295" s="127" t="s">
        <v>775</v>
      </c>
      <c r="E295" s="79" t="s">
        <v>776</v>
      </c>
      <c r="F295" s="128"/>
      <c r="G295" s="185"/>
      <c r="H295" s="154"/>
      <c r="I295" s="23" t="s">
        <v>803</v>
      </c>
      <c r="J295" s="27" t="s">
        <v>39</v>
      </c>
      <c r="K295" s="80"/>
    </row>
    <row r="296" spans="1:122" s="15" customFormat="1" ht="57" customHeight="1" x14ac:dyDescent="0.25">
      <c r="A296" s="138" t="s">
        <v>692</v>
      </c>
      <c r="B296" s="139" t="s">
        <v>651</v>
      </c>
      <c r="C296" s="152" t="s">
        <v>824</v>
      </c>
      <c r="D296" s="101" t="s">
        <v>777</v>
      </c>
      <c r="E296" s="102" t="s">
        <v>778</v>
      </c>
      <c r="F296" s="103">
        <v>18.91</v>
      </c>
      <c r="G296" s="104">
        <f t="shared" si="6"/>
        <v>6.6185</v>
      </c>
      <c r="H296" s="154"/>
      <c r="I296" s="23" t="s">
        <v>803</v>
      </c>
      <c r="J296" s="27" t="s">
        <v>54</v>
      </c>
      <c r="K296" s="78"/>
    </row>
    <row r="297" spans="1:122" s="14" customFormat="1" ht="25.35" customHeight="1" x14ac:dyDescent="0.25">
      <c r="A297" s="59" t="s">
        <v>692</v>
      </c>
      <c r="B297" s="194" t="s">
        <v>649</v>
      </c>
      <c r="C297" s="195"/>
      <c r="D297" s="194" t="s">
        <v>799</v>
      </c>
      <c r="E297" s="195" t="s">
        <v>800</v>
      </c>
      <c r="F297" s="190">
        <v>1.74</v>
      </c>
      <c r="G297" s="190">
        <v>0.67700000000000005</v>
      </c>
      <c r="H297" s="197"/>
      <c r="I297" s="46"/>
      <c r="J297" s="82"/>
      <c r="K297" s="82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46"/>
      <c r="AD297" s="47"/>
      <c r="AE297" s="56"/>
      <c r="AF297" s="48"/>
      <c r="AG297" s="48"/>
      <c r="AH297" s="48"/>
      <c r="AI297" s="48"/>
      <c r="AJ297" s="48"/>
      <c r="AK297" s="48"/>
      <c r="AL297" s="48"/>
      <c r="AM297" s="48"/>
      <c r="AN297" s="48"/>
      <c r="AO297" s="55"/>
      <c r="AP297" s="61"/>
      <c r="AQ297" s="61"/>
      <c r="AR297" s="61"/>
      <c r="AS297" s="61"/>
      <c r="AT297" s="61"/>
      <c r="AU297" s="61"/>
      <c r="AV297" s="61"/>
      <c r="AW297" s="55"/>
      <c r="AX297" s="49"/>
      <c r="AY297" s="49"/>
      <c r="AZ297" s="55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7"/>
      <c r="BQ297" s="50"/>
      <c r="BR297" s="50"/>
      <c r="BS297" s="50"/>
      <c r="BT297" s="50"/>
      <c r="BU297" s="149"/>
      <c r="BV297" s="151"/>
      <c r="BW297" s="150"/>
      <c r="BX297" s="52"/>
      <c r="BY297" s="52"/>
      <c r="BZ297" s="53"/>
      <c r="CA297" s="51"/>
      <c r="CB297" s="52"/>
      <c r="CC297" s="52"/>
      <c r="CD297" s="53"/>
      <c r="CE297" s="51"/>
      <c r="CF297" s="52"/>
      <c r="CG297" s="52"/>
      <c r="CH297" s="53"/>
      <c r="CI297" s="51"/>
      <c r="CJ297" s="52"/>
      <c r="CK297" s="52"/>
      <c r="CL297" s="53"/>
      <c r="CM297" s="51"/>
      <c r="CN297" s="52"/>
      <c r="CO297" s="52"/>
      <c r="CP297" s="53"/>
      <c r="CQ297" s="51"/>
      <c r="CR297" s="52"/>
      <c r="CS297" s="52"/>
      <c r="CT297" s="53"/>
      <c r="CU297" s="51"/>
      <c r="CV297" s="52"/>
      <c r="CW297" s="52"/>
      <c r="CX297" s="53"/>
      <c r="CY297" s="51"/>
      <c r="CZ297" s="52"/>
      <c r="DA297" s="52"/>
      <c r="DB297" s="53"/>
      <c r="DC297" s="51"/>
      <c r="DD297" s="52"/>
      <c r="DE297" s="52"/>
      <c r="DF297" s="53"/>
      <c r="DG297" s="51"/>
      <c r="DH297" s="52"/>
      <c r="DI297" s="52"/>
      <c r="DJ297" s="53"/>
      <c r="DK297" s="51"/>
      <c r="DL297" s="52"/>
      <c r="DM297" s="52"/>
      <c r="DN297" s="53"/>
      <c r="DO297" s="51"/>
      <c r="DP297" s="52"/>
      <c r="DQ297" s="52"/>
      <c r="DR297" s="54"/>
    </row>
    <row r="298" spans="1:122" s="15" customFormat="1" ht="57" customHeight="1" x14ac:dyDescent="0.25">
      <c r="A298" s="138" t="s">
        <v>692</v>
      </c>
      <c r="B298" s="139" t="s">
        <v>651</v>
      </c>
      <c r="C298" s="152" t="s">
        <v>826</v>
      </c>
      <c r="D298" s="101" t="s">
        <v>779</v>
      </c>
      <c r="E298" s="102" t="s">
        <v>825</v>
      </c>
      <c r="F298" s="103">
        <v>1.02</v>
      </c>
      <c r="G298" s="185">
        <v>0.38700000000000001</v>
      </c>
      <c r="H298" s="154" t="s">
        <v>668</v>
      </c>
      <c r="I298" s="23" t="s">
        <v>59</v>
      </c>
      <c r="J298" s="27" t="s">
        <v>67</v>
      </c>
      <c r="K298" s="78"/>
    </row>
    <row r="299" spans="1:122" s="15" customFormat="1" ht="57" customHeight="1" x14ac:dyDescent="0.25">
      <c r="A299" s="138" t="s">
        <v>692</v>
      </c>
      <c r="B299" s="139" t="s">
        <v>651</v>
      </c>
      <c r="C299" s="152" t="s">
        <v>835</v>
      </c>
      <c r="D299" s="101" t="s">
        <v>780</v>
      </c>
      <c r="E299" s="102" t="s">
        <v>783</v>
      </c>
      <c r="F299" s="103">
        <v>0.1</v>
      </c>
      <c r="G299" s="185">
        <v>5.3999999999999999E-2</v>
      </c>
      <c r="H299" s="154" t="s">
        <v>668</v>
      </c>
      <c r="I299" s="23" t="s">
        <v>80</v>
      </c>
      <c r="J299" s="27" t="s">
        <v>67</v>
      </c>
      <c r="K299" s="78"/>
    </row>
    <row r="300" spans="1:122" s="15" customFormat="1" ht="57" customHeight="1" x14ac:dyDescent="0.25">
      <c r="A300" s="138" t="s">
        <v>692</v>
      </c>
      <c r="B300" s="139" t="s">
        <v>651</v>
      </c>
      <c r="C300" s="152" t="s">
        <v>831</v>
      </c>
      <c r="D300" s="101" t="s">
        <v>781</v>
      </c>
      <c r="E300" s="102" t="s">
        <v>784</v>
      </c>
      <c r="F300" s="103">
        <v>4.2699999999999996</v>
      </c>
      <c r="G300" s="185">
        <v>1.39</v>
      </c>
      <c r="H300" s="154" t="s">
        <v>668</v>
      </c>
      <c r="I300" s="23" t="s">
        <v>254</v>
      </c>
      <c r="J300" s="27" t="s">
        <v>39</v>
      </c>
      <c r="K300" s="78"/>
    </row>
    <row r="301" spans="1:122" s="15" customFormat="1" ht="57" customHeight="1" x14ac:dyDescent="0.25">
      <c r="A301" s="138" t="s">
        <v>692</v>
      </c>
      <c r="B301" s="139" t="s">
        <v>651</v>
      </c>
      <c r="C301" s="152" t="s">
        <v>827</v>
      </c>
      <c r="D301" s="101" t="s">
        <v>782</v>
      </c>
      <c r="E301" s="102" t="s">
        <v>785</v>
      </c>
      <c r="F301" s="103">
        <v>0.41</v>
      </c>
      <c r="G301" s="185">
        <v>0.153</v>
      </c>
      <c r="H301" s="154" t="s">
        <v>668</v>
      </c>
      <c r="I301" s="23" t="s">
        <v>254</v>
      </c>
      <c r="J301" s="27" t="s">
        <v>67</v>
      </c>
      <c r="K301" s="78"/>
    </row>
    <row r="302" spans="1:122" s="15" customFormat="1" ht="57" customHeight="1" x14ac:dyDescent="0.25">
      <c r="A302" s="138" t="s">
        <v>692</v>
      </c>
      <c r="B302" s="139" t="s">
        <v>651</v>
      </c>
      <c r="C302" s="152" t="s">
        <v>833</v>
      </c>
      <c r="D302" s="101" t="s">
        <v>786</v>
      </c>
      <c r="E302" s="102" t="s">
        <v>788</v>
      </c>
      <c r="F302" s="103">
        <v>0.01</v>
      </c>
      <c r="G302" s="185">
        <f t="shared" si="6"/>
        <v>3.5000000000000001E-3</v>
      </c>
      <c r="H302" s="154" t="s">
        <v>668</v>
      </c>
      <c r="I302" s="23" t="s">
        <v>62</v>
      </c>
      <c r="J302" s="27" t="s">
        <v>67</v>
      </c>
      <c r="K302" s="78"/>
    </row>
    <row r="303" spans="1:122" s="15" customFormat="1" ht="57" customHeight="1" x14ac:dyDescent="0.25">
      <c r="A303" s="138" t="s">
        <v>692</v>
      </c>
      <c r="B303" s="139" t="s">
        <v>651</v>
      </c>
      <c r="C303" s="152" t="s">
        <v>836</v>
      </c>
      <c r="D303" s="101" t="s">
        <v>787</v>
      </c>
      <c r="E303" s="102" t="s">
        <v>789</v>
      </c>
      <c r="F303" s="103">
        <v>0.2</v>
      </c>
      <c r="G303" s="185">
        <v>7.9000000000000001E-2</v>
      </c>
      <c r="H303" s="154" t="s">
        <v>668</v>
      </c>
      <c r="I303" s="23" t="s">
        <v>801</v>
      </c>
      <c r="J303" s="27" t="s">
        <v>67</v>
      </c>
      <c r="K303" s="78"/>
    </row>
    <row r="304" spans="1:122" s="15" customFormat="1" ht="57" customHeight="1" x14ac:dyDescent="0.25">
      <c r="A304" s="138" t="s">
        <v>693</v>
      </c>
      <c r="B304" s="139" t="s">
        <v>651</v>
      </c>
      <c r="C304" s="152" t="s">
        <v>844</v>
      </c>
      <c r="D304" s="101" t="s">
        <v>714</v>
      </c>
      <c r="E304" s="102" t="s">
        <v>716</v>
      </c>
      <c r="F304" s="103">
        <v>3.7</v>
      </c>
      <c r="G304" s="104">
        <f>F304/100*45</f>
        <v>1.6650000000000003</v>
      </c>
      <c r="H304" s="154"/>
      <c r="I304" s="23" t="s">
        <v>691</v>
      </c>
      <c r="J304" s="27" t="s">
        <v>54</v>
      </c>
      <c r="K304" s="78"/>
    </row>
    <row r="305" spans="1:122" s="15" customFormat="1" ht="57" customHeight="1" x14ac:dyDescent="0.25">
      <c r="A305" s="138" t="s">
        <v>693</v>
      </c>
      <c r="B305" s="139" t="s">
        <v>651</v>
      </c>
      <c r="C305" s="152" t="s">
        <v>845</v>
      </c>
      <c r="D305" s="101" t="s">
        <v>715</v>
      </c>
      <c r="E305" s="102" t="s">
        <v>717</v>
      </c>
      <c r="F305" s="103">
        <v>1.1299999999999999</v>
      </c>
      <c r="G305" s="104">
        <f>F305/100*45</f>
        <v>0.50849999999999995</v>
      </c>
      <c r="H305" s="154"/>
      <c r="I305" s="23" t="s">
        <v>738</v>
      </c>
      <c r="J305" s="27" t="s">
        <v>67</v>
      </c>
      <c r="K305" s="78"/>
    </row>
    <row r="306" spans="1:122" s="14" customFormat="1" ht="25.35" customHeight="1" x14ac:dyDescent="0.25">
      <c r="A306" s="59" t="s">
        <v>693</v>
      </c>
      <c r="B306" s="194" t="s">
        <v>649</v>
      </c>
      <c r="C306" s="195"/>
      <c r="D306" s="194" t="s">
        <v>697</v>
      </c>
      <c r="E306" s="195" t="s">
        <v>885</v>
      </c>
      <c r="F306" s="203">
        <v>15.45</v>
      </c>
      <c r="G306" s="203">
        <v>7.7050000000000001</v>
      </c>
      <c r="H306" s="197"/>
      <c r="I306" s="46"/>
      <c r="J306" s="82"/>
      <c r="K306" s="82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46"/>
      <c r="AD306" s="47"/>
      <c r="AE306" s="56"/>
      <c r="AF306" s="48"/>
      <c r="AG306" s="48"/>
      <c r="AH306" s="48"/>
      <c r="AI306" s="48"/>
      <c r="AJ306" s="48"/>
      <c r="AK306" s="48"/>
      <c r="AL306" s="48"/>
      <c r="AM306" s="48"/>
      <c r="AN306" s="48"/>
      <c r="AO306" s="55"/>
      <c r="AP306" s="61"/>
      <c r="AQ306" s="61"/>
      <c r="AR306" s="61"/>
      <c r="AS306" s="61"/>
      <c r="AT306" s="61"/>
      <c r="AU306" s="61"/>
      <c r="AV306" s="61"/>
      <c r="AW306" s="55"/>
      <c r="AX306" s="49"/>
      <c r="AY306" s="49"/>
      <c r="AZ306" s="55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7"/>
      <c r="BQ306" s="50"/>
      <c r="BR306" s="50"/>
      <c r="BS306" s="50"/>
      <c r="BT306" s="50"/>
      <c r="BU306" s="149"/>
      <c r="BV306" s="151"/>
      <c r="BW306" s="150"/>
      <c r="BX306" s="52"/>
      <c r="BY306" s="52"/>
      <c r="BZ306" s="53"/>
      <c r="CA306" s="51"/>
      <c r="CB306" s="52"/>
      <c r="CC306" s="52"/>
      <c r="CD306" s="53"/>
      <c r="CE306" s="51"/>
      <c r="CF306" s="52"/>
      <c r="CG306" s="52"/>
      <c r="CH306" s="53"/>
      <c r="CI306" s="51"/>
      <c r="CJ306" s="52"/>
      <c r="CK306" s="52"/>
      <c r="CL306" s="53"/>
      <c r="CM306" s="51"/>
      <c r="CN306" s="52"/>
      <c r="CO306" s="52"/>
      <c r="CP306" s="53"/>
      <c r="CQ306" s="51"/>
      <c r="CR306" s="52"/>
      <c r="CS306" s="52"/>
      <c r="CT306" s="53"/>
      <c r="CU306" s="51"/>
      <c r="CV306" s="52"/>
      <c r="CW306" s="52"/>
      <c r="CX306" s="53"/>
      <c r="CY306" s="51"/>
      <c r="CZ306" s="52"/>
      <c r="DA306" s="52"/>
      <c r="DB306" s="53"/>
      <c r="DC306" s="51"/>
      <c r="DD306" s="52"/>
      <c r="DE306" s="52"/>
      <c r="DF306" s="53"/>
      <c r="DG306" s="51"/>
      <c r="DH306" s="52"/>
      <c r="DI306" s="52"/>
      <c r="DJ306" s="53"/>
      <c r="DK306" s="51"/>
      <c r="DL306" s="52"/>
      <c r="DM306" s="52"/>
      <c r="DN306" s="53"/>
      <c r="DO306" s="51"/>
      <c r="DP306" s="52"/>
      <c r="DQ306" s="52"/>
      <c r="DR306" s="54"/>
    </row>
    <row r="307" spans="1:122" s="15" customFormat="1" ht="57" customHeight="1" x14ac:dyDescent="0.25">
      <c r="A307" s="138" t="s">
        <v>693</v>
      </c>
      <c r="B307" s="139" t="s">
        <v>651</v>
      </c>
      <c r="C307" s="152" t="s">
        <v>849</v>
      </c>
      <c r="D307" s="101" t="s">
        <v>698</v>
      </c>
      <c r="E307" s="102" t="s">
        <v>707</v>
      </c>
      <c r="F307" s="103">
        <v>3</v>
      </c>
      <c r="G307" s="185">
        <v>0.96399999999999997</v>
      </c>
      <c r="H307" s="154" t="s">
        <v>668</v>
      </c>
      <c r="I307" s="23" t="s">
        <v>739</v>
      </c>
      <c r="J307" s="27" t="s">
        <v>67</v>
      </c>
      <c r="K307" s="78"/>
    </row>
    <row r="308" spans="1:122" s="15" customFormat="1" ht="57" customHeight="1" x14ac:dyDescent="0.25">
      <c r="A308" s="138" t="s">
        <v>693</v>
      </c>
      <c r="B308" s="139" t="s">
        <v>651</v>
      </c>
      <c r="C308" s="152" t="s">
        <v>850</v>
      </c>
      <c r="D308" s="101" t="s">
        <v>699</v>
      </c>
      <c r="E308" s="102" t="s">
        <v>683</v>
      </c>
      <c r="F308" s="103">
        <v>3</v>
      </c>
      <c r="G308" s="185">
        <v>1.446</v>
      </c>
      <c r="H308" s="154" t="s">
        <v>668</v>
      </c>
      <c r="I308" s="23" t="s">
        <v>120</v>
      </c>
      <c r="J308" s="27" t="s">
        <v>39</v>
      </c>
      <c r="K308" s="78"/>
    </row>
    <row r="309" spans="1:122" s="15" customFormat="1" ht="57" customHeight="1" x14ac:dyDescent="0.25">
      <c r="A309" s="186" t="s">
        <v>693</v>
      </c>
      <c r="B309" s="187" t="s">
        <v>651</v>
      </c>
      <c r="C309" s="152" t="s">
        <v>865</v>
      </c>
      <c r="D309" s="188" t="s">
        <v>700</v>
      </c>
      <c r="E309" s="79" t="s">
        <v>684</v>
      </c>
      <c r="F309" s="128">
        <v>2</v>
      </c>
      <c r="G309" s="185">
        <v>1.5669999999999999</v>
      </c>
      <c r="H309" s="154" t="s">
        <v>668</v>
      </c>
      <c r="I309" s="23" t="s">
        <v>685</v>
      </c>
      <c r="J309" s="27" t="s">
        <v>67</v>
      </c>
      <c r="K309" s="181"/>
    </row>
    <row r="310" spans="1:122" s="15" customFormat="1" ht="57" customHeight="1" x14ac:dyDescent="0.25">
      <c r="A310" s="138" t="s">
        <v>693</v>
      </c>
      <c r="B310" s="139" t="s">
        <v>651</v>
      </c>
      <c r="C310" s="152" t="s">
        <v>855</v>
      </c>
      <c r="D310" s="101" t="s">
        <v>701</v>
      </c>
      <c r="E310" s="102" t="s">
        <v>708</v>
      </c>
      <c r="F310" s="103">
        <v>0.6</v>
      </c>
      <c r="G310" s="185">
        <v>0.31</v>
      </c>
      <c r="H310" s="154" t="s">
        <v>668</v>
      </c>
      <c r="I310" s="23" t="s">
        <v>686</v>
      </c>
      <c r="J310" s="27" t="s">
        <v>39</v>
      </c>
      <c r="K310" s="78"/>
    </row>
    <row r="311" spans="1:122" s="15" customFormat="1" ht="57" customHeight="1" x14ac:dyDescent="0.25">
      <c r="A311" s="138" t="s">
        <v>693</v>
      </c>
      <c r="B311" s="139" t="s">
        <v>651</v>
      </c>
      <c r="C311" s="152" t="s">
        <v>851</v>
      </c>
      <c r="D311" s="101" t="s">
        <v>702</v>
      </c>
      <c r="E311" s="102" t="s">
        <v>709</v>
      </c>
      <c r="F311" s="103">
        <v>1.5</v>
      </c>
      <c r="G311" s="185">
        <v>0.745</v>
      </c>
      <c r="H311" s="154" t="s">
        <v>668</v>
      </c>
      <c r="I311" s="23" t="s">
        <v>99</v>
      </c>
      <c r="J311" s="27" t="s">
        <v>67</v>
      </c>
      <c r="K311" s="78"/>
    </row>
    <row r="312" spans="1:122" s="15" customFormat="1" ht="57" customHeight="1" x14ac:dyDescent="0.25">
      <c r="A312" s="186" t="s">
        <v>693</v>
      </c>
      <c r="B312" s="187" t="s">
        <v>651</v>
      </c>
      <c r="C312" s="152" t="s">
        <v>866</v>
      </c>
      <c r="D312" s="188" t="s">
        <v>703</v>
      </c>
      <c r="E312" s="79" t="s">
        <v>710</v>
      </c>
      <c r="F312" s="128">
        <v>0.05</v>
      </c>
      <c r="G312" s="189">
        <v>0.05</v>
      </c>
      <c r="H312" s="154" t="s">
        <v>668</v>
      </c>
      <c r="I312" s="23" t="s">
        <v>687</v>
      </c>
      <c r="J312" s="27" t="s">
        <v>67</v>
      </c>
      <c r="K312" s="181"/>
    </row>
    <row r="313" spans="1:122" s="15" customFormat="1" ht="57" customHeight="1" x14ac:dyDescent="0.25">
      <c r="A313" s="138" t="s">
        <v>693</v>
      </c>
      <c r="B313" s="139" t="s">
        <v>651</v>
      </c>
      <c r="C313" s="152" t="s">
        <v>853</v>
      </c>
      <c r="D313" s="101" t="s">
        <v>704</v>
      </c>
      <c r="E313" s="102" t="s">
        <v>711</v>
      </c>
      <c r="F313" s="103">
        <v>3</v>
      </c>
      <c r="G313" s="185">
        <v>1.492</v>
      </c>
      <c r="H313" s="154" t="s">
        <v>668</v>
      </c>
      <c r="I313" s="23" t="s">
        <v>123</v>
      </c>
      <c r="J313" s="27" t="s">
        <v>67</v>
      </c>
      <c r="K313" s="78"/>
    </row>
    <row r="314" spans="1:122" s="15" customFormat="1" ht="57" customHeight="1" x14ac:dyDescent="0.25">
      <c r="A314" s="138" t="s">
        <v>693</v>
      </c>
      <c r="B314" s="139" t="s">
        <v>651</v>
      </c>
      <c r="C314" s="152" t="s">
        <v>852</v>
      </c>
      <c r="D314" s="101" t="s">
        <v>705</v>
      </c>
      <c r="E314" s="102" t="s">
        <v>712</v>
      </c>
      <c r="F314" s="103">
        <v>1.3</v>
      </c>
      <c r="G314" s="185">
        <v>0.64600000000000002</v>
      </c>
      <c r="H314" s="154" t="s">
        <v>668</v>
      </c>
      <c r="I314" s="23" t="s">
        <v>740</v>
      </c>
      <c r="J314" s="27" t="s">
        <v>54</v>
      </c>
      <c r="K314" s="78"/>
    </row>
    <row r="315" spans="1:122" s="15" customFormat="1" ht="57" customHeight="1" x14ac:dyDescent="0.25">
      <c r="A315" s="138" t="s">
        <v>693</v>
      </c>
      <c r="B315" s="139" t="s">
        <v>651</v>
      </c>
      <c r="C315" s="152" t="s">
        <v>854</v>
      </c>
      <c r="D315" s="101" t="s">
        <v>706</v>
      </c>
      <c r="E315" s="102" t="s">
        <v>713</v>
      </c>
      <c r="F315" s="103">
        <v>1</v>
      </c>
      <c r="G315" s="185">
        <v>0.48599999999999999</v>
      </c>
      <c r="H315" s="154" t="s">
        <v>668</v>
      </c>
      <c r="I315" s="23" t="s">
        <v>189</v>
      </c>
      <c r="J315" s="27" t="s">
        <v>39</v>
      </c>
      <c r="K315" s="78"/>
    </row>
    <row r="316" spans="1:122" s="15" customFormat="1" ht="57" customHeight="1" x14ac:dyDescent="0.25">
      <c r="A316" s="138" t="s">
        <v>693</v>
      </c>
      <c r="B316" s="139" t="s">
        <v>651</v>
      </c>
      <c r="C316" s="152" t="s">
        <v>846</v>
      </c>
      <c r="D316" s="101" t="s">
        <v>718</v>
      </c>
      <c r="E316" s="102" t="s">
        <v>719</v>
      </c>
      <c r="F316" s="103">
        <v>7</v>
      </c>
      <c r="G316" s="104">
        <f t="shared" ref="G316:G328" si="7">F316/100*45</f>
        <v>3.1500000000000004</v>
      </c>
      <c r="H316" s="154"/>
      <c r="I316" s="23" t="s">
        <v>90</v>
      </c>
      <c r="J316" s="27" t="s">
        <v>39</v>
      </c>
      <c r="K316" s="78"/>
    </row>
    <row r="317" spans="1:122" s="14" customFormat="1" ht="25.35" customHeight="1" x14ac:dyDescent="0.25">
      <c r="A317" s="59" t="s">
        <v>693</v>
      </c>
      <c r="B317" s="194" t="s">
        <v>649</v>
      </c>
      <c r="C317" s="195"/>
      <c r="D317" s="194" t="s">
        <v>890</v>
      </c>
      <c r="E317" s="195" t="s">
        <v>886</v>
      </c>
      <c r="F317" s="196">
        <v>20.059999999999999</v>
      </c>
      <c r="G317" s="196">
        <v>5.5839999999999996</v>
      </c>
      <c r="H317" s="197"/>
      <c r="I317" s="46"/>
      <c r="J317" s="82"/>
      <c r="K317" s="82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46"/>
      <c r="AD317" s="47"/>
      <c r="AE317" s="56"/>
      <c r="AF317" s="48"/>
      <c r="AG317" s="48"/>
      <c r="AH317" s="48"/>
      <c r="AI317" s="48"/>
      <c r="AJ317" s="48"/>
      <c r="AK317" s="48"/>
      <c r="AL317" s="48"/>
      <c r="AM317" s="48"/>
      <c r="AN317" s="48"/>
      <c r="AO317" s="55"/>
      <c r="AP317" s="61"/>
      <c r="AQ317" s="61"/>
      <c r="AR317" s="61"/>
      <c r="AS317" s="61"/>
      <c r="AT317" s="61"/>
      <c r="AU317" s="61"/>
      <c r="AV317" s="61"/>
      <c r="AW317" s="55"/>
      <c r="AX317" s="49"/>
      <c r="AY317" s="49"/>
      <c r="AZ317" s="55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7"/>
      <c r="BQ317" s="50"/>
      <c r="BR317" s="50"/>
      <c r="BS317" s="50"/>
      <c r="BT317" s="50"/>
      <c r="BU317" s="149"/>
      <c r="BV317" s="151"/>
      <c r="BW317" s="150"/>
      <c r="BX317" s="52"/>
      <c r="BY317" s="52"/>
      <c r="BZ317" s="53"/>
      <c r="CA317" s="51"/>
      <c r="CB317" s="52"/>
      <c r="CC317" s="52"/>
      <c r="CD317" s="53"/>
      <c r="CE317" s="51"/>
      <c r="CF317" s="52"/>
      <c r="CG317" s="52"/>
      <c r="CH317" s="53"/>
      <c r="CI317" s="51"/>
      <c r="CJ317" s="52"/>
      <c r="CK317" s="52"/>
      <c r="CL317" s="53"/>
      <c r="CM317" s="51"/>
      <c r="CN317" s="52"/>
      <c r="CO317" s="52"/>
      <c r="CP317" s="53"/>
      <c r="CQ317" s="51"/>
      <c r="CR317" s="52"/>
      <c r="CS317" s="52"/>
      <c r="CT317" s="53"/>
      <c r="CU317" s="51"/>
      <c r="CV317" s="52"/>
      <c r="CW317" s="52"/>
      <c r="CX317" s="53"/>
      <c r="CY317" s="51"/>
      <c r="CZ317" s="52"/>
      <c r="DA317" s="52"/>
      <c r="DB317" s="53"/>
      <c r="DC317" s="51"/>
      <c r="DD317" s="52"/>
      <c r="DE317" s="52"/>
      <c r="DF317" s="53"/>
      <c r="DG317" s="51"/>
      <c r="DH317" s="52"/>
      <c r="DI317" s="52"/>
      <c r="DJ317" s="53"/>
      <c r="DK317" s="51"/>
      <c r="DL317" s="52"/>
      <c r="DM317" s="52"/>
      <c r="DN317" s="53"/>
      <c r="DO317" s="51"/>
      <c r="DP317" s="52"/>
      <c r="DQ317" s="52"/>
      <c r="DR317" s="54"/>
    </row>
    <row r="318" spans="1:122" s="15" customFormat="1" ht="57" customHeight="1" x14ac:dyDescent="0.25">
      <c r="A318" s="138" t="s">
        <v>693</v>
      </c>
      <c r="B318" s="139" t="s">
        <v>651</v>
      </c>
      <c r="C318" s="152" t="s">
        <v>856</v>
      </c>
      <c r="D318" s="101" t="s">
        <v>720</v>
      </c>
      <c r="E318" s="102" t="s">
        <v>729</v>
      </c>
      <c r="F318" s="103">
        <v>9.83</v>
      </c>
      <c r="G318" s="185">
        <v>1.0469999999999999</v>
      </c>
      <c r="H318" s="154" t="s">
        <v>670</v>
      </c>
      <c r="I318" s="23" t="s">
        <v>96</v>
      </c>
      <c r="J318" s="27" t="s">
        <v>67</v>
      </c>
      <c r="K318" s="78"/>
    </row>
    <row r="319" spans="1:122" s="15" customFormat="1" ht="57" customHeight="1" x14ac:dyDescent="0.25">
      <c r="A319" s="138" t="s">
        <v>693</v>
      </c>
      <c r="B319" s="139" t="s">
        <v>651</v>
      </c>
      <c r="C319" s="152" t="s">
        <v>857</v>
      </c>
      <c r="D319" s="101" t="s">
        <v>721</v>
      </c>
      <c r="E319" s="102" t="s">
        <v>730</v>
      </c>
      <c r="F319" s="103">
        <v>0.73</v>
      </c>
      <c r="G319" s="185">
        <v>0.155</v>
      </c>
      <c r="H319" s="154" t="s">
        <v>670</v>
      </c>
      <c r="I319" s="23" t="s">
        <v>298</v>
      </c>
      <c r="J319" s="27" t="s">
        <v>67</v>
      </c>
      <c r="K319" s="78"/>
    </row>
    <row r="320" spans="1:122" s="15" customFormat="1" ht="57" customHeight="1" x14ac:dyDescent="0.25">
      <c r="A320" s="138" t="s">
        <v>693</v>
      </c>
      <c r="B320" s="139" t="s">
        <v>651</v>
      </c>
      <c r="C320" s="152" t="s">
        <v>861</v>
      </c>
      <c r="D320" s="101" t="s">
        <v>722</v>
      </c>
      <c r="E320" s="102" t="s">
        <v>731</v>
      </c>
      <c r="F320" s="103">
        <v>1.1000000000000001</v>
      </c>
      <c r="G320" s="185">
        <v>0.41</v>
      </c>
      <c r="H320" s="154" t="s">
        <v>670</v>
      </c>
      <c r="I320" s="23" t="s">
        <v>114</v>
      </c>
      <c r="J320" s="27" t="s">
        <v>67</v>
      </c>
      <c r="K320" s="78"/>
    </row>
    <row r="321" spans="1:11" s="15" customFormat="1" ht="57" customHeight="1" x14ac:dyDescent="0.25">
      <c r="A321" s="138" t="s">
        <v>693</v>
      </c>
      <c r="B321" s="139" t="s">
        <v>651</v>
      </c>
      <c r="C321" s="152" t="s">
        <v>862</v>
      </c>
      <c r="D321" s="101" t="s">
        <v>723</v>
      </c>
      <c r="E321" s="102" t="s">
        <v>688</v>
      </c>
      <c r="F321" s="103">
        <v>0.4</v>
      </c>
      <c r="G321" s="185">
        <v>0.63700000000000001</v>
      </c>
      <c r="H321" s="154" t="s">
        <v>670</v>
      </c>
      <c r="I321" s="23" t="s">
        <v>473</v>
      </c>
      <c r="J321" s="27" t="s">
        <v>67</v>
      </c>
      <c r="K321" s="78"/>
    </row>
    <row r="322" spans="1:11" s="15" customFormat="1" ht="57" customHeight="1" x14ac:dyDescent="0.25">
      <c r="A322" s="138" t="s">
        <v>693</v>
      </c>
      <c r="B322" s="139" t="s">
        <v>651</v>
      </c>
      <c r="C322" s="152" t="s">
        <v>858</v>
      </c>
      <c r="D322" s="101" t="s">
        <v>724</v>
      </c>
      <c r="E322" s="102" t="s">
        <v>732</v>
      </c>
      <c r="F322" s="103">
        <v>0.9</v>
      </c>
      <c r="G322" s="185">
        <v>5.2999999999999999E-2</v>
      </c>
      <c r="H322" s="154" t="s">
        <v>670</v>
      </c>
      <c r="I322" s="23" t="s">
        <v>446</v>
      </c>
      <c r="J322" s="27" t="s">
        <v>67</v>
      </c>
      <c r="K322" s="78"/>
    </row>
    <row r="323" spans="1:11" s="15" customFormat="1" ht="57" customHeight="1" x14ac:dyDescent="0.25">
      <c r="A323" s="138" t="s">
        <v>693</v>
      </c>
      <c r="B323" s="139" t="s">
        <v>651</v>
      </c>
      <c r="C323" s="152" t="s">
        <v>863</v>
      </c>
      <c r="D323" s="101" t="s">
        <v>725</v>
      </c>
      <c r="E323" s="102" t="s">
        <v>733</v>
      </c>
      <c r="F323" s="103">
        <v>2.5</v>
      </c>
      <c r="G323" s="185">
        <v>0.33700000000000002</v>
      </c>
      <c r="H323" s="154" t="s">
        <v>670</v>
      </c>
      <c r="I323" s="23" t="s">
        <v>446</v>
      </c>
      <c r="J323" s="27" t="s">
        <v>67</v>
      </c>
      <c r="K323" s="78"/>
    </row>
    <row r="324" spans="1:11" s="15" customFormat="1" ht="57" customHeight="1" x14ac:dyDescent="0.25">
      <c r="A324" s="138" t="s">
        <v>693</v>
      </c>
      <c r="B324" s="139" t="s">
        <v>651</v>
      </c>
      <c r="C324" s="152" t="s">
        <v>859</v>
      </c>
      <c r="D324" s="101" t="s">
        <v>726</v>
      </c>
      <c r="E324" s="102" t="s">
        <v>759</v>
      </c>
      <c r="F324" s="103">
        <v>1.2</v>
      </c>
      <c r="G324" s="185">
        <v>5.6000000000000001E-2</v>
      </c>
      <c r="H324" s="154" t="s">
        <v>670</v>
      </c>
      <c r="I324" s="23" t="s">
        <v>446</v>
      </c>
      <c r="J324" s="27" t="s">
        <v>67</v>
      </c>
      <c r="K324" s="78"/>
    </row>
    <row r="325" spans="1:11" s="15" customFormat="1" ht="57" customHeight="1" x14ac:dyDescent="0.25">
      <c r="A325" s="138" t="s">
        <v>693</v>
      </c>
      <c r="B325" s="139" t="s">
        <v>651</v>
      </c>
      <c r="C325" s="152" t="s">
        <v>860</v>
      </c>
      <c r="D325" s="101" t="s">
        <v>727</v>
      </c>
      <c r="E325" s="102" t="s">
        <v>734</v>
      </c>
      <c r="F325" s="103">
        <v>2</v>
      </c>
      <c r="G325" s="185">
        <v>0.27300000000000002</v>
      </c>
      <c r="H325" s="154" t="s">
        <v>670</v>
      </c>
      <c r="I325" s="23" t="s">
        <v>152</v>
      </c>
      <c r="J325" s="27" t="s">
        <v>67</v>
      </c>
      <c r="K325" s="78"/>
    </row>
    <row r="326" spans="1:11" s="15" customFormat="1" ht="57" customHeight="1" x14ac:dyDescent="0.25">
      <c r="A326" s="138" t="s">
        <v>693</v>
      </c>
      <c r="B326" s="139" t="s">
        <v>651</v>
      </c>
      <c r="C326" s="152" t="s">
        <v>864</v>
      </c>
      <c r="D326" s="101" t="s">
        <v>728</v>
      </c>
      <c r="E326" s="102" t="s">
        <v>735</v>
      </c>
      <c r="F326" s="103">
        <v>1</v>
      </c>
      <c r="G326" s="185">
        <v>2.4569999999999999</v>
      </c>
      <c r="H326" s="154" t="s">
        <v>670</v>
      </c>
      <c r="I326" s="23" t="s">
        <v>152</v>
      </c>
      <c r="J326" s="27" t="s">
        <v>67</v>
      </c>
      <c r="K326" s="78"/>
    </row>
    <row r="327" spans="1:11" s="15" customFormat="1" ht="57" customHeight="1" x14ac:dyDescent="0.25">
      <c r="A327" s="138" t="s">
        <v>693</v>
      </c>
      <c r="B327" s="139" t="s">
        <v>651</v>
      </c>
      <c r="C327" s="152" t="s">
        <v>847</v>
      </c>
      <c r="D327" s="101" t="s">
        <v>689</v>
      </c>
      <c r="E327" s="102" t="s">
        <v>736</v>
      </c>
      <c r="F327" s="103">
        <v>9.5</v>
      </c>
      <c r="G327" s="104">
        <f t="shared" si="7"/>
        <v>4.2750000000000004</v>
      </c>
      <c r="H327" s="154"/>
      <c r="I327" s="23" t="s">
        <v>646</v>
      </c>
      <c r="J327" s="27" t="s">
        <v>39</v>
      </c>
      <c r="K327" s="78"/>
    </row>
    <row r="328" spans="1:11" s="15" customFormat="1" ht="57" customHeight="1" x14ac:dyDescent="0.25">
      <c r="A328" s="138" t="s">
        <v>693</v>
      </c>
      <c r="B328" s="139" t="s">
        <v>651</v>
      </c>
      <c r="C328" s="152" t="s">
        <v>848</v>
      </c>
      <c r="D328" s="101" t="s">
        <v>690</v>
      </c>
      <c r="E328" s="102" t="s">
        <v>737</v>
      </c>
      <c r="F328" s="103">
        <v>1.3</v>
      </c>
      <c r="G328" s="104">
        <f t="shared" si="7"/>
        <v>0.58500000000000008</v>
      </c>
      <c r="H328" s="154"/>
      <c r="I328" s="23" t="s">
        <v>114</v>
      </c>
      <c r="J328" s="27" t="s">
        <v>67</v>
      </c>
      <c r="K328" s="78"/>
    </row>
    <row r="329" spans="1:11" s="15" customFormat="1" ht="57" customHeight="1" x14ac:dyDescent="0.25">
      <c r="A329" s="138" t="s">
        <v>741</v>
      </c>
      <c r="B329" s="139" t="s">
        <v>651</v>
      </c>
      <c r="C329" s="22" t="s">
        <v>868</v>
      </c>
      <c r="D329" s="101" t="s">
        <v>742</v>
      </c>
      <c r="E329" s="102" t="s">
        <v>750</v>
      </c>
      <c r="F329" s="103">
        <v>0.23</v>
      </c>
      <c r="G329" s="104">
        <f t="shared" ref="G329:G335" si="8">F329/100*40</f>
        <v>9.1999999999999998E-2</v>
      </c>
      <c r="H329" s="63"/>
      <c r="I329" s="11" t="s">
        <v>197</v>
      </c>
      <c r="J329" s="31" t="s">
        <v>67</v>
      </c>
      <c r="K329" s="78"/>
    </row>
    <row r="330" spans="1:11" s="15" customFormat="1" ht="36.75" customHeight="1" x14ac:dyDescent="0.25">
      <c r="A330" s="59" t="s">
        <v>741</v>
      </c>
      <c r="B330" s="194" t="s">
        <v>649</v>
      </c>
      <c r="C330" s="195"/>
      <c r="D330" s="194"/>
      <c r="E330" s="195" t="s">
        <v>886</v>
      </c>
      <c r="F330" s="196">
        <f>SUM(F331:F334)</f>
        <v>6.33</v>
      </c>
      <c r="G330" s="196">
        <f>SUM(G331:G334)</f>
        <v>2.532</v>
      </c>
      <c r="H330" s="197" t="s">
        <v>670</v>
      </c>
      <c r="I330" s="46"/>
      <c r="J330" s="82"/>
      <c r="K330" s="59"/>
    </row>
    <row r="331" spans="1:11" s="15" customFormat="1" ht="57" customHeight="1" x14ac:dyDescent="0.25">
      <c r="A331" s="138" t="s">
        <v>741</v>
      </c>
      <c r="B331" s="139" t="s">
        <v>651</v>
      </c>
      <c r="C331" s="22" t="s">
        <v>874</v>
      </c>
      <c r="D331" s="101" t="s">
        <v>743</v>
      </c>
      <c r="E331" s="102" t="s">
        <v>751</v>
      </c>
      <c r="F331" s="103">
        <v>4.49</v>
      </c>
      <c r="G331" s="185">
        <f t="shared" si="8"/>
        <v>1.796</v>
      </c>
      <c r="H331" s="154" t="s">
        <v>670</v>
      </c>
      <c r="I331" s="11" t="s">
        <v>804</v>
      </c>
      <c r="J331" s="31" t="s">
        <v>67</v>
      </c>
      <c r="K331" s="78"/>
    </row>
    <row r="332" spans="1:11" s="15" customFormat="1" ht="57" customHeight="1" x14ac:dyDescent="0.25">
      <c r="A332" s="138" t="s">
        <v>741</v>
      </c>
      <c r="B332" s="139" t="s">
        <v>651</v>
      </c>
      <c r="C332" s="22" t="s">
        <v>875</v>
      </c>
      <c r="D332" s="101" t="s">
        <v>744</v>
      </c>
      <c r="E332" s="102" t="s">
        <v>752</v>
      </c>
      <c r="F332" s="103">
        <v>0.48</v>
      </c>
      <c r="G332" s="185">
        <f t="shared" si="8"/>
        <v>0.19199999999999998</v>
      </c>
      <c r="H332" s="154" t="s">
        <v>670</v>
      </c>
      <c r="I332" s="11" t="s">
        <v>197</v>
      </c>
      <c r="J332" s="31" t="s">
        <v>67</v>
      </c>
      <c r="K332" s="78"/>
    </row>
    <row r="333" spans="1:11" s="15" customFormat="1" ht="57" customHeight="1" x14ac:dyDescent="0.25">
      <c r="A333" s="138" t="s">
        <v>741</v>
      </c>
      <c r="B333" s="139" t="s">
        <v>651</v>
      </c>
      <c r="C333" s="22" t="s">
        <v>876</v>
      </c>
      <c r="D333" s="101" t="s">
        <v>745</v>
      </c>
      <c r="E333" s="102" t="s">
        <v>753</v>
      </c>
      <c r="F333" s="103">
        <v>0.68</v>
      </c>
      <c r="G333" s="185">
        <f t="shared" si="8"/>
        <v>0.27200000000000002</v>
      </c>
      <c r="H333" s="154" t="s">
        <v>670</v>
      </c>
      <c r="I333" s="11" t="s">
        <v>197</v>
      </c>
      <c r="J333" s="31" t="s">
        <v>67</v>
      </c>
      <c r="K333" s="78"/>
    </row>
    <row r="334" spans="1:11" s="15" customFormat="1" ht="57" customHeight="1" x14ac:dyDescent="0.25">
      <c r="A334" s="138" t="s">
        <v>741</v>
      </c>
      <c r="B334" s="139" t="s">
        <v>651</v>
      </c>
      <c r="C334" s="22" t="s">
        <v>877</v>
      </c>
      <c r="D334" s="101" t="s">
        <v>746</v>
      </c>
      <c r="E334" s="102" t="s">
        <v>754</v>
      </c>
      <c r="F334" s="103">
        <v>0.68</v>
      </c>
      <c r="G334" s="185">
        <f t="shared" si="8"/>
        <v>0.27200000000000002</v>
      </c>
      <c r="H334" s="154" t="s">
        <v>670</v>
      </c>
      <c r="I334" s="11" t="s">
        <v>197</v>
      </c>
      <c r="J334" s="31" t="s">
        <v>67</v>
      </c>
      <c r="K334" s="78"/>
    </row>
    <row r="335" spans="1:11" s="15" customFormat="1" ht="57" customHeight="1" x14ac:dyDescent="0.25">
      <c r="A335" s="138" t="s">
        <v>741</v>
      </c>
      <c r="B335" s="139" t="s">
        <v>651</v>
      </c>
      <c r="C335" s="22" t="s">
        <v>867</v>
      </c>
      <c r="D335" s="101" t="s">
        <v>747</v>
      </c>
      <c r="E335" s="102" t="s">
        <v>755</v>
      </c>
      <c r="F335" s="103">
        <v>0.17</v>
      </c>
      <c r="G335" s="104">
        <f t="shared" si="8"/>
        <v>6.8000000000000005E-2</v>
      </c>
      <c r="H335" s="154" t="s">
        <v>806</v>
      </c>
      <c r="I335" s="11" t="s">
        <v>197</v>
      </c>
      <c r="J335" s="31" t="s">
        <v>67</v>
      </c>
      <c r="K335" s="78"/>
    </row>
    <row r="336" spans="1:11" s="15" customFormat="1" ht="36.75" customHeight="1" x14ac:dyDescent="0.25">
      <c r="A336" s="59" t="s">
        <v>741</v>
      </c>
      <c r="B336" s="194" t="s">
        <v>649</v>
      </c>
      <c r="C336" s="195"/>
      <c r="D336" s="194" t="s">
        <v>697</v>
      </c>
      <c r="E336" s="195" t="s">
        <v>885</v>
      </c>
      <c r="F336" s="196">
        <f>SUM(F337:F339)</f>
        <v>1.1099999999999999</v>
      </c>
      <c r="G336" s="196">
        <f>SUM(G337:G339)</f>
        <v>1.78</v>
      </c>
      <c r="H336" s="197" t="s">
        <v>668</v>
      </c>
      <c r="I336" s="46"/>
      <c r="J336" s="82"/>
      <c r="K336" s="59"/>
    </row>
    <row r="337" spans="1:122" s="15" customFormat="1" ht="57" customHeight="1" x14ac:dyDescent="0.25">
      <c r="A337" s="138" t="s">
        <v>741</v>
      </c>
      <c r="B337" s="139" t="s">
        <v>651</v>
      </c>
      <c r="C337" s="22" t="s">
        <v>870</v>
      </c>
      <c r="D337" s="101" t="s">
        <v>748</v>
      </c>
      <c r="E337" s="102" t="s">
        <v>756</v>
      </c>
      <c r="F337" s="103">
        <v>0.08</v>
      </c>
      <c r="G337" s="185">
        <v>5.2999999999999999E-2</v>
      </c>
      <c r="H337" s="154" t="s">
        <v>668</v>
      </c>
      <c r="I337" s="11" t="s">
        <v>197</v>
      </c>
      <c r="J337" s="31" t="s">
        <v>67</v>
      </c>
      <c r="K337" s="78"/>
    </row>
    <row r="338" spans="1:122" s="15" customFormat="1" ht="57" customHeight="1" x14ac:dyDescent="0.25">
      <c r="A338" s="138" t="s">
        <v>741</v>
      </c>
      <c r="B338" s="139" t="s">
        <v>651</v>
      </c>
      <c r="C338" s="22" t="s">
        <v>869</v>
      </c>
      <c r="D338" s="101" t="s">
        <v>749</v>
      </c>
      <c r="E338" s="102" t="s">
        <v>757</v>
      </c>
      <c r="F338" s="103">
        <v>0.06</v>
      </c>
      <c r="G338" s="185">
        <v>3.3000000000000002E-2</v>
      </c>
      <c r="H338" s="154" t="s">
        <v>668</v>
      </c>
      <c r="I338" s="11" t="s">
        <v>197</v>
      </c>
      <c r="J338" s="31" t="s">
        <v>67</v>
      </c>
      <c r="K338" s="78"/>
    </row>
    <row r="339" spans="1:122" s="15" customFormat="1" ht="57" customHeight="1" x14ac:dyDescent="0.25">
      <c r="A339" s="138" t="s">
        <v>741</v>
      </c>
      <c r="B339" s="139" t="s">
        <v>651</v>
      </c>
      <c r="C339" s="22" t="s">
        <v>871</v>
      </c>
      <c r="D339" s="101" t="s">
        <v>872</v>
      </c>
      <c r="E339" s="102" t="s">
        <v>873</v>
      </c>
      <c r="F339" s="103">
        <v>0.97</v>
      </c>
      <c r="G339" s="185">
        <v>1.694</v>
      </c>
      <c r="H339" s="154" t="s">
        <v>668</v>
      </c>
      <c r="I339" s="11" t="s">
        <v>632</v>
      </c>
      <c r="J339" s="31" t="s">
        <v>67</v>
      </c>
      <c r="K339" s="78"/>
    </row>
    <row r="340" spans="1:122" s="15" customFormat="1" ht="57" customHeight="1" x14ac:dyDescent="0.25">
      <c r="A340" s="138" t="s">
        <v>694</v>
      </c>
      <c r="B340" s="139" t="s">
        <v>651</v>
      </c>
      <c r="C340" s="152" t="s">
        <v>878</v>
      </c>
      <c r="D340" s="101" t="s">
        <v>798</v>
      </c>
      <c r="E340" s="102" t="s">
        <v>797</v>
      </c>
      <c r="F340" s="103">
        <v>5.22</v>
      </c>
      <c r="G340" s="104">
        <f>F340/100*35</f>
        <v>1.827</v>
      </c>
      <c r="H340" s="154"/>
      <c r="I340" s="155" t="s">
        <v>168</v>
      </c>
      <c r="J340" s="27" t="s">
        <v>67</v>
      </c>
      <c r="K340" s="78"/>
    </row>
    <row r="341" spans="1:122" s="14" customFormat="1" ht="25.35" customHeight="1" x14ac:dyDescent="0.25">
      <c r="A341" s="59" t="s">
        <v>694</v>
      </c>
      <c r="B341" s="194" t="s">
        <v>649</v>
      </c>
      <c r="C341" s="195"/>
      <c r="D341" s="194"/>
      <c r="E341" s="195" t="s">
        <v>809</v>
      </c>
      <c r="F341" s="196">
        <v>4.3</v>
      </c>
      <c r="G341" s="199">
        <v>1.5049999999999999</v>
      </c>
      <c r="H341" s="200" t="s">
        <v>670</v>
      </c>
      <c r="I341" s="46"/>
      <c r="J341" s="82"/>
      <c r="K341" s="82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46"/>
      <c r="AD341" s="47"/>
      <c r="AE341" s="56"/>
      <c r="AF341" s="48"/>
      <c r="AG341" s="48"/>
      <c r="AH341" s="48"/>
      <c r="AI341" s="48"/>
      <c r="AJ341" s="48"/>
      <c r="AK341" s="48"/>
      <c r="AL341" s="48"/>
      <c r="AM341" s="48"/>
      <c r="AN341" s="48"/>
      <c r="AO341" s="55"/>
      <c r="AP341" s="61"/>
      <c r="AQ341" s="61"/>
      <c r="AR341" s="61"/>
      <c r="AS341" s="61"/>
      <c r="AT341" s="61"/>
      <c r="AU341" s="61"/>
      <c r="AV341" s="61"/>
      <c r="AW341" s="55"/>
      <c r="AX341" s="49"/>
      <c r="AY341" s="49"/>
      <c r="AZ341" s="55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7"/>
      <c r="BQ341" s="50"/>
      <c r="BR341" s="50"/>
      <c r="BS341" s="50"/>
      <c r="BT341" s="50"/>
      <c r="BU341" s="149"/>
      <c r="BV341" s="151"/>
      <c r="BW341" s="150"/>
      <c r="BX341" s="52"/>
      <c r="BY341" s="52"/>
      <c r="BZ341" s="53"/>
      <c r="CA341" s="51"/>
      <c r="CB341" s="52"/>
      <c r="CC341" s="52"/>
      <c r="CD341" s="53"/>
      <c r="CE341" s="51"/>
      <c r="CF341" s="52"/>
      <c r="CG341" s="52"/>
      <c r="CH341" s="53"/>
      <c r="CI341" s="51"/>
      <c r="CJ341" s="52"/>
      <c r="CK341" s="52"/>
      <c r="CL341" s="53"/>
      <c r="CM341" s="51"/>
      <c r="CN341" s="52"/>
      <c r="CO341" s="52"/>
      <c r="CP341" s="53"/>
      <c r="CQ341" s="51"/>
      <c r="CR341" s="52"/>
      <c r="CS341" s="52"/>
      <c r="CT341" s="53"/>
      <c r="CU341" s="51"/>
      <c r="CV341" s="52"/>
      <c r="CW341" s="52"/>
      <c r="CX341" s="53"/>
      <c r="CY341" s="51"/>
      <c r="CZ341" s="52"/>
      <c r="DA341" s="52"/>
      <c r="DB341" s="53"/>
      <c r="DC341" s="51"/>
      <c r="DD341" s="52"/>
      <c r="DE341" s="52"/>
      <c r="DF341" s="53"/>
      <c r="DG341" s="51"/>
      <c r="DH341" s="52"/>
      <c r="DI341" s="52"/>
      <c r="DJ341" s="53"/>
      <c r="DK341" s="51"/>
      <c r="DL341" s="52"/>
      <c r="DM341" s="52"/>
      <c r="DN341" s="53"/>
      <c r="DO341" s="51"/>
      <c r="DP341" s="52"/>
      <c r="DQ341" s="52"/>
      <c r="DR341" s="54"/>
    </row>
    <row r="342" spans="1:122" s="15" customFormat="1" ht="57" customHeight="1" x14ac:dyDescent="0.25">
      <c r="A342" s="138" t="s">
        <v>694</v>
      </c>
      <c r="B342" s="139" t="s">
        <v>651</v>
      </c>
      <c r="C342" s="101" t="s">
        <v>879</v>
      </c>
      <c r="D342" s="101" t="s">
        <v>790</v>
      </c>
      <c r="E342" s="102" t="s">
        <v>791</v>
      </c>
      <c r="F342" s="103">
        <v>4.3</v>
      </c>
      <c r="G342" s="185">
        <f t="shared" ref="G342:G346" si="9">F342/100*35</f>
        <v>1.5049999999999999</v>
      </c>
      <c r="H342" s="154" t="s">
        <v>670</v>
      </c>
      <c r="I342" s="23" t="s">
        <v>758</v>
      </c>
      <c r="J342" s="27" t="s">
        <v>39</v>
      </c>
      <c r="K342" s="78"/>
    </row>
    <row r="343" spans="1:122" s="14" customFormat="1" ht="25.35" customHeight="1" x14ac:dyDescent="0.25">
      <c r="A343" s="59" t="s">
        <v>694</v>
      </c>
      <c r="B343" s="194" t="s">
        <v>649</v>
      </c>
      <c r="C343" s="195"/>
      <c r="D343" s="194"/>
      <c r="E343" s="195" t="s">
        <v>884</v>
      </c>
      <c r="F343" s="196">
        <f>SUM(F344)</f>
        <v>0.2</v>
      </c>
      <c r="G343" s="199">
        <f>SUM(G344)</f>
        <v>7.0000000000000007E-2</v>
      </c>
      <c r="H343" s="200" t="s">
        <v>883</v>
      </c>
      <c r="I343" s="46"/>
      <c r="J343" s="82"/>
      <c r="K343" s="82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46"/>
      <c r="AD343" s="47"/>
      <c r="AE343" s="56"/>
      <c r="AF343" s="48"/>
      <c r="AG343" s="48"/>
      <c r="AH343" s="48"/>
      <c r="AI343" s="48"/>
      <c r="AJ343" s="48"/>
      <c r="AK343" s="48"/>
      <c r="AL343" s="48"/>
      <c r="AM343" s="48"/>
      <c r="AN343" s="48"/>
      <c r="AO343" s="55"/>
      <c r="AP343" s="61"/>
      <c r="AQ343" s="61"/>
      <c r="AR343" s="61"/>
      <c r="AS343" s="61"/>
      <c r="AT343" s="61"/>
      <c r="AU343" s="61"/>
      <c r="AV343" s="61"/>
      <c r="AW343" s="55"/>
      <c r="AX343" s="49"/>
      <c r="AY343" s="49"/>
      <c r="AZ343" s="55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7"/>
      <c r="BQ343" s="50"/>
      <c r="BR343" s="50"/>
      <c r="BS343" s="50"/>
      <c r="BT343" s="50"/>
      <c r="BU343" s="149"/>
      <c r="BV343" s="151"/>
      <c r="BW343" s="150"/>
      <c r="BX343" s="52"/>
      <c r="BY343" s="52"/>
      <c r="BZ343" s="53"/>
      <c r="CA343" s="51"/>
      <c r="CB343" s="52"/>
      <c r="CC343" s="52"/>
      <c r="CD343" s="53"/>
      <c r="CE343" s="51"/>
      <c r="CF343" s="52"/>
      <c r="CG343" s="52"/>
      <c r="CH343" s="53"/>
      <c r="CI343" s="51"/>
      <c r="CJ343" s="52"/>
      <c r="CK343" s="52"/>
      <c r="CL343" s="53"/>
      <c r="CM343" s="51"/>
      <c r="CN343" s="52"/>
      <c r="CO343" s="52"/>
      <c r="CP343" s="53"/>
      <c r="CQ343" s="51"/>
      <c r="CR343" s="52"/>
      <c r="CS343" s="52"/>
      <c r="CT343" s="53"/>
      <c r="CU343" s="51"/>
      <c r="CV343" s="52"/>
      <c r="CW343" s="52"/>
      <c r="CX343" s="53"/>
      <c r="CY343" s="51"/>
      <c r="CZ343" s="52"/>
      <c r="DA343" s="52"/>
      <c r="DB343" s="53"/>
      <c r="DC343" s="51"/>
      <c r="DD343" s="52"/>
      <c r="DE343" s="52"/>
      <c r="DF343" s="53"/>
      <c r="DG343" s="51"/>
      <c r="DH343" s="52"/>
      <c r="DI343" s="52"/>
      <c r="DJ343" s="53"/>
      <c r="DK343" s="51"/>
      <c r="DL343" s="52"/>
      <c r="DM343" s="52"/>
      <c r="DN343" s="53"/>
      <c r="DO343" s="51"/>
      <c r="DP343" s="52"/>
      <c r="DQ343" s="52"/>
      <c r="DR343" s="54"/>
    </row>
    <row r="344" spans="1:122" s="15" customFormat="1" ht="57" customHeight="1" x14ac:dyDescent="0.25">
      <c r="A344" s="138" t="s">
        <v>694</v>
      </c>
      <c r="B344" s="139" t="s">
        <v>651</v>
      </c>
      <c r="C344" s="152" t="s">
        <v>882</v>
      </c>
      <c r="D344" s="101" t="s">
        <v>714</v>
      </c>
      <c r="E344" s="102" t="s">
        <v>792</v>
      </c>
      <c r="F344" s="103">
        <v>0.2</v>
      </c>
      <c r="G344" s="185">
        <f t="shared" si="9"/>
        <v>7.0000000000000007E-2</v>
      </c>
      <c r="H344" s="154" t="s">
        <v>883</v>
      </c>
      <c r="I344" s="23" t="s">
        <v>758</v>
      </c>
      <c r="J344" s="27" t="s">
        <v>67</v>
      </c>
      <c r="K344" s="78"/>
    </row>
    <row r="345" spans="1:122" s="15" customFormat="1" ht="57" customHeight="1" x14ac:dyDescent="0.25">
      <c r="A345" s="138" t="s">
        <v>694</v>
      </c>
      <c r="B345" s="139" t="s">
        <v>651</v>
      </c>
      <c r="C345" s="152" t="s">
        <v>880</v>
      </c>
      <c r="D345" s="101" t="s">
        <v>793</v>
      </c>
      <c r="E345" s="102" t="s">
        <v>794</v>
      </c>
      <c r="F345" s="103">
        <v>8.43</v>
      </c>
      <c r="G345" s="104">
        <f t="shared" si="9"/>
        <v>2.9504999999999999</v>
      </c>
      <c r="H345" s="154"/>
      <c r="I345" s="23" t="s">
        <v>249</v>
      </c>
      <c r="J345" s="27" t="s">
        <v>39</v>
      </c>
      <c r="K345" s="78"/>
    </row>
    <row r="346" spans="1:122" s="15" customFormat="1" ht="57" customHeight="1" x14ac:dyDescent="0.25">
      <c r="A346" s="138" t="s">
        <v>694</v>
      </c>
      <c r="B346" s="139" t="s">
        <v>651</v>
      </c>
      <c r="C346" s="152" t="s">
        <v>881</v>
      </c>
      <c r="D346" s="101" t="s">
        <v>795</v>
      </c>
      <c r="E346" s="102" t="s">
        <v>796</v>
      </c>
      <c r="F346" s="103">
        <v>0.25</v>
      </c>
      <c r="G346" s="104">
        <f t="shared" si="9"/>
        <v>8.7500000000000008E-2</v>
      </c>
      <c r="H346" s="154"/>
      <c r="I346" s="23" t="s">
        <v>249</v>
      </c>
      <c r="J346" s="27" t="s">
        <v>67</v>
      </c>
      <c r="K346" s="78"/>
    </row>
    <row r="347" spans="1:122" s="15" customFormat="1" ht="57" customHeight="1" x14ac:dyDescent="0.25">
      <c r="A347"/>
      <c r="B347"/>
      <c r="C347" s="8"/>
      <c r="D347"/>
      <c r="E347"/>
      <c r="F347" s="8"/>
      <c r="G347"/>
      <c r="H347"/>
      <c r="I347" s="8"/>
      <c r="J347"/>
      <c r="K347"/>
    </row>
    <row r="348" spans="1:122" s="10" customFormat="1" x14ac:dyDescent="0.25">
      <c r="A348"/>
      <c r="C348"/>
      <c r="D348"/>
      <c r="E348" s="8"/>
      <c r="F348"/>
      <c r="G348"/>
      <c r="H348" s="62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22" s="10" customFormat="1" x14ac:dyDescent="0.25">
      <c r="A349"/>
      <c r="C349"/>
      <c r="D349"/>
      <c r="E349" s="8"/>
      <c r="F349"/>
      <c r="G349"/>
      <c r="H349" s="62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22" s="10" customFormat="1" x14ac:dyDescent="0.25">
      <c r="A350"/>
      <c r="C350"/>
      <c r="D350"/>
      <c r="E350" s="8"/>
      <c r="F350"/>
      <c r="G350"/>
      <c r="H350" s="62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22" s="10" customFormat="1" x14ac:dyDescent="0.25">
      <c r="A351"/>
      <c r="C351"/>
      <c r="D351"/>
      <c r="E351" s="8"/>
      <c r="F351"/>
      <c r="G351"/>
      <c r="H351" s="62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22" s="10" customFormat="1" x14ac:dyDescent="0.25">
      <c r="A352"/>
      <c r="C352"/>
      <c r="D352"/>
      <c r="E352" s="8"/>
      <c r="F352"/>
      <c r="G352"/>
      <c r="H352" s="6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s="10" customFormat="1" x14ac:dyDescent="0.25">
      <c r="A353"/>
      <c r="C353"/>
      <c r="D353"/>
      <c r="E353" s="8"/>
      <c r="F353"/>
      <c r="G353"/>
      <c r="H353" s="62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s="10" customFormat="1" x14ac:dyDescent="0.25">
      <c r="A354"/>
      <c r="C354"/>
      <c r="D354"/>
      <c r="E354" s="8"/>
      <c r="F354"/>
      <c r="G354"/>
      <c r="H354" s="62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s="10" customFormat="1" x14ac:dyDescent="0.25">
      <c r="A355"/>
      <c r="C355"/>
      <c r="D355"/>
      <c r="E355" s="8"/>
      <c r="F355"/>
      <c r="G355"/>
      <c r="H355" s="62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s="10" customFormat="1" x14ac:dyDescent="0.25">
      <c r="A356"/>
      <c r="C356"/>
      <c r="D356"/>
      <c r="E356" s="8"/>
      <c r="F356"/>
      <c r="G356"/>
      <c r="H356" s="62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s="10" customFormat="1" x14ac:dyDescent="0.25">
      <c r="A357"/>
      <c r="C357"/>
      <c r="D357"/>
      <c r="E357" s="8"/>
      <c r="F357"/>
      <c r="G357"/>
      <c r="H357" s="62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s="10" customFormat="1" x14ac:dyDescent="0.25">
      <c r="A358"/>
      <c r="C358"/>
      <c r="D358"/>
      <c r="E358" s="8"/>
      <c r="F358"/>
      <c r="G358"/>
      <c r="H358" s="62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s="10" customFormat="1" x14ac:dyDescent="0.25">
      <c r="A359"/>
      <c r="C359"/>
      <c r="D359"/>
      <c r="E359" s="8"/>
      <c r="F359"/>
      <c r="G359"/>
      <c r="H359" s="62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s="10" customFormat="1" x14ac:dyDescent="0.25">
      <c r="A360"/>
      <c r="C360"/>
      <c r="D360"/>
      <c r="E360" s="8"/>
      <c r="F360"/>
      <c r="G360"/>
      <c r="H360" s="62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s="10" customFormat="1" x14ac:dyDescent="0.25">
      <c r="A361"/>
      <c r="C361"/>
      <c r="D361"/>
      <c r="E361" s="8"/>
      <c r="F361"/>
      <c r="G361"/>
      <c r="H361" s="62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s="10" customFormat="1" x14ac:dyDescent="0.25">
      <c r="A362"/>
      <c r="C362"/>
      <c r="D362"/>
      <c r="E362" s="8"/>
      <c r="F362"/>
      <c r="G362"/>
      <c r="H362" s="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s="10" customFormat="1" x14ac:dyDescent="0.25">
      <c r="A363"/>
      <c r="C363"/>
      <c r="D363"/>
      <c r="E363" s="8"/>
      <c r="F363"/>
      <c r="G363"/>
      <c r="H363" s="62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s="10" customFormat="1" x14ac:dyDescent="0.25">
      <c r="A364"/>
      <c r="C364"/>
      <c r="D364"/>
      <c r="E364" s="8"/>
      <c r="F364"/>
      <c r="G364"/>
      <c r="H364" s="62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s="10" customFormat="1" x14ac:dyDescent="0.25">
      <c r="A365"/>
      <c r="C365"/>
      <c r="D365"/>
      <c r="E365" s="8"/>
      <c r="F365"/>
      <c r="G365"/>
      <c r="H365" s="62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s="10" customFormat="1" x14ac:dyDescent="0.25">
      <c r="A366"/>
      <c r="C366"/>
      <c r="D366"/>
      <c r="E366" s="8"/>
      <c r="F366"/>
      <c r="G366"/>
      <c r="H366" s="62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s="10" customFormat="1" x14ac:dyDescent="0.25">
      <c r="A367"/>
      <c r="C367"/>
      <c r="D367"/>
      <c r="E367" s="8"/>
      <c r="F367"/>
      <c r="G367"/>
      <c r="H367" s="62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s="10" customFormat="1" x14ac:dyDescent="0.25">
      <c r="A368"/>
      <c r="C368"/>
      <c r="D368"/>
      <c r="E368" s="8"/>
      <c r="F368"/>
      <c r="G368"/>
      <c r="H368" s="62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s="10" customFormat="1" x14ac:dyDescent="0.25">
      <c r="A369"/>
      <c r="C369"/>
      <c r="D369"/>
      <c r="E369" s="8"/>
      <c r="F369"/>
      <c r="G369"/>
      <c r="H369" s="62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s="10" customFormat="1" x14ac:dyDescent="0.25">
      <c r="A370"/>
      <c r="C370"/>
      <c r="D370"/>
      <c r="E370" s="8"/>
      <c r="F370"/>
      <c r="G370"/>
      <c r="H370" s="62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s="10" customFormat="1" x14ac:dyDescent="0.25">
      <c r="A371"/>
      <c r="C371"/>
      <c r="D371"/>
      <c r="E371" s="8"/>
      <c r="F371"/>
      <c r="G371"/>
      <c r="H371" s="62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s="10" customFormat="1" x14ac:dyDescent="0.25">
      <c r="A372"/>
      <c r="C372"/>
      <c r="D372"/>
      <c r="E372" s="8"/>
      <c r="F372"/>
      <c r="G372"/>
      <c r="H372" s="6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s="10" customFormat="1" x14ac:dyDescent="0.25">
      <c r="A373"/>
      <c r="C373"/>
      <c r="D373"/>
      <c r="E373" s="8"/>
      <c r="F373"/>
      <c r="G373"/>
      <c r="H373" s="62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s="10" customFormat="1" x14ac:dyDescent="0.25">
      <c r="A374"/>
      <c r="C374"/>
      <c r="D374"/>
      <c r="E374" s="8"/>
      <c r="F374"/>
      <c r="G374"/>
      <c r="H374" s="62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s="10" customFormat="1" x14ac:dyDescent="0.25">
      <c r="A375"/>
      <c r="C375"/>
      <c r="D375"/>
      <c r="E375" s="8"/>
      <c r="F375"/>
      <c r="G375"/>
      <c r="H375" s="62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s="10" customFormat="1" x14ac:dyDescent="0.25">
      <c r="A376"/>
      <c r="C376"/>
      <c r="D376"/>
      <c r="E376" s="8"/>
      <c r="F376"/>
      <c r="G376"/>
      <c r="H376" s="62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s="10" customFormat="1" x14ac:dyDescent="0.25">
      <c r="A377"/>
      <c r="C377"/>
      <c r="D377"/>
      <c r="E377" s="8"/>
      <c r="F377"/>
      <c r="G377"/>
      <c r="H377" s="62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s="10" customFormat="1" x14ac:dyDescent="0.25">
      <c r="A378"/>
      <c r="C378"/>
      <c r="D378"/>
      <c r="E378" s="8"/>
      <c r="F378"/>
      <c r="G378"/>
      <c r="H378" s="62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s="10" customFormat="1" x14ac:dyDescent="0.25">
      <c r="A379"/>
      <c r="C379"/>
      <c r="D379"/>
      <c r="E379" s="8"/>
      <c r="F379"/>
      <c r="G379"/>
      <c r="H379" s="62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s="10" customFormat="1" x14ac:dyDescent="0.25">
      <c r="A380"/>
      <c r="C380"/>
      <c r="D380"/>
      <c r="E380" s="8"/>
      <c r="F380"/>
      <c r="G380"/>
      <c r="H380" s="62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s="10" customFormat="1" x14ac:dyDescent="0.25">
      <c r="A381"/>
      <c r="C381"/>
      <c r="D381"/>
      <c r="E381" s="8"/>
      <c r="F381"/>
      <c r="G381"/>
      <c r="H381" s="62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s="10" customFormat="1" x14ac:dyDescent="0.25">
      <c r="A382"/>
      <c r="C382"/>
      <c r="D382"/>
      <c r="E382" s="8"/>
      <c r="F382"/>
      <c r="G382"/>
      <c r="H382" s="6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s="10" customFormat="1" x14ac:dyDescent="0.25">
      <c r="A383"/>
      <c r="C383"/>
      <c r="D383"/>
      <c r="E383" s="8"/>
      <c r="F383"/>
      <c r="G383"/>
      <c r="H383" s="62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s="10" customFormat="1" x14ac:dyDescent="0.25">
      <c r="A384"/>
      <c r="C384"/>
      <c r="D384"/>
      <c r="E384" s="8"/>
      <c r="F384"/>
      <c r="G384"/>
      <c r="H384" s="62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s="10" customFormat="1" x14ac:dyDescent="0.25">
      <c r="A385"/>
      <c r="C385"/>
      <c r="D385"/>
      <c r="E385" s="8"/>
      <c r="F385"/>
      <c r="G385"/>
      <c r="H385" s="62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s="10" customFormat="1" x14ac:dyDescent="0.25">
      <c r="A386"/>
      <c r="C386"/>
      <c r="D386"/>
      <c r="E386" s="8"/>
      <c r="F386"/>
      <c r="G386"/>
      <c r="H386" s="62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s="10" customFormat="1" x14ac:dyDescent="0.25">
      <c r="A387"/>
      <c r="C387"/>
      <c r="D387"/>
      <c r="E387" s="8"/>
      <c r="F387"/>
      <c r="G387"/>
      <c r="H387" s="62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s="10" customFormat="1" x14ac:dyDescent="0.25">
      <c r="A388"/>
      <c r="C388"/>
      <c r="D388"/>
      <c r="E388" s="8"/>
      <c r="F388"/>
      <c r="G388"/>
      <c r="H388" s="62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s="10" customFormat="1" x14ac:dyDescent="0.25">
      <c r="A389"/>
      <c r="C389"/>
      <c r="D389"/>
      <c r="E389" s="8"/>
      <c r="F389"/>
      <c r="G389"/>
      <c r="H389" s="62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s="10" customFormat="1" x14ac:dyDescent="0.25">
      <c r="A390"/>
      <c r="C390"/>
      <c r="D390"/>
      <c r="E390" s="8"/>
      <c r="F390"/>
      <c r="G390"/>
      <c r="H390" s="62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s="10" customFormat="1" x14ac:dyDescent="0.25">
      <c r="A391"/>
      <c r="C391"/>
      <c r="D391"/>
      <c r="E391" s="8"/>
      <c r="F391"/>
      <c r="G391"/>
      <c r="H391" s="62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s="10" customFormat="1" x14ac:dyDescent="0.25">
      <c r="A392"/>
      <c r="C392"/>
      <c r="D392"/>
      <c r="E392" s="8"/>
      <c r="F392"/>
      <c r="G392"/>
      <c r="H392" s="6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s="10" customFormat="1" x14ac:dyDescent="0.25">
      <c r="A393"/>
      <c r="C393"/>
      <c r="D393"/>
      <c r="E393" s="8"/>
      <c r="F393"/>
      <c r="G393"/>
      <c r="H393" s="62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s="10" customFormat="1" x14ac:dyDescent="0.25">
      <c r="A394"/>
      <c r="C394"/>
      <c r="D394"/>
      <c r="E394" s="8"/>
      <c r="F394"/>
      <c r="G394"/>
      <c r="H394" s="62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s="10" customFormat="1" x14ac:dyDescent="0.25">
      <c r="A395"/>
      <c r="C395"/>
      <c r="D395"/>
      <c r="E395" s="8"/>
      <c r="F395"/>
      <c r="G395"/>
      <c r="H395" s="62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s="10" customFormat="1" x14ac:dyDescent="0.25">
      <c r="A396"/>
      <c r="C396"/>
      <c r="D396"/>
      <c r="E396" s="8"/>
      <c r="F396"/>
      <c r="G396"/>
      <c r="H396" s="62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s="10" customFormat="1" x14ac:dyDescent="0.25">
      <c r="A397"/>
      <c r="C397"/>
      <c r="D397"/>
      <c r="E397" s="8"/>
      <c r="F397"/>
      <c r="G397"/>
      <c r="H397" s="62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s="10" customFormat="1" x14ac:dyDescent="0.25">
      <c r="A398"/>
      <c r="C398"/>
      <c r="D398"/>
      <c r="E398" s="8"/>
      <c r="F398"/>
      <c r="G398"/>
      <c r="H398" s="62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s="10" customFormat="1" x14ac:dyDescent="0.25">
      <c r="A399"/>
      <c r="C399"/>
      <c r="D399"/>
      <c r="E399" s="8"/>
      <c r="F399"/>
      <c r="G399"/>
      <c r="H399" s="62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s="10" customFormat="1" x14ac:dyDescent="0.25">
      <c r="A400"/>
      <c r="C400"/>
      <c r="D400"/>
      <c r="E400" s="8"/>
      <c r="F400"/>
      <c r="G400"/>
      <c r="H400" s="62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s="10" customFormat="1" x14ac:dyDescent="0.25">
      <c r="A401"/>
      <c r="C401"/>
      <c r="D401"/>
      <c r="E401" s="8"/>
      <c r="F401"/>
      <c r="G401"/>
      <c r="H401" s="62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s="10" customFormat="1" x14ac:dyDescent="0.25">
      <c r="A402"/>
      <c r="C402"/>
      <c r="D402"/>
      <c r="E402" s="8"/>
      <c r="F402"/>
      <c r="G402"/>
      <c r="H402" s="6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s="10" customFormat="1" x14ac:dyDescent="0.25">
      <c r="A403"/>
      <c r="C403"/>
      <c r="D403"/>
      <c r="E403" s="8"/>
      <c r="F403"/>
      <c r="G403"/>
      <c r="H403" s="62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s="10" customFormat="1" x14ac:dyDescent="0.25">
      <c r="A404"/>
      <c r="C404"/>
      <c r="D404"/>
      <c r="E404" s="8"/>
      <c r="F404"/>
      <c r="G404"/>
      <c r="H404" s="62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s="10" customFormat="1" x14ac:dyDescent="0.25">
      <c r="A405"/>
      <c r="C405"/>
      <c r="D405"/>
      <c r="E405" s="8"/>
      <c r="F405"/>
      <c r="G405"/>
      <c r="H405" s="62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s="10" customFormat="1" x14ac:dyDescent="0.25">
      <c r="A406"/>
      <c r="C406"/>
      <c r="D406"/>
      <c r="E406" s="8"/>
      <c r="F406"/>
      <c r="G406"/>
      <c r="H406" s="62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s="10" customFormat="1" x14ac:dyDescent="0.25">
      <c r="A407"/>
      <c r="C407"/>
      <c r="D407"/>
      <c r="E407" s="8"/>
      <c r="F407"/>
      <c r="G407"/>
      <c r="H407" s="62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s="10" customFormat="1" x14ac:dyDescent="0.25">
      <c r="A408"/>
      <c r="C408"/>
      <c r="D408"/>
      <c r="E408" s="8"/>
      <c r="F408"/>
      <c r="G408"/>
      <c r="H408" s="62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s="10" customFormat="1" x14ac:dyDescent="0.25">
      <c r="A409"/>
      <c r="C409"/>
      <c r="D409"/>
      <c r="E409" s="8"/>
      <c r="F409"/>
      <c r="G409"/>
      <c r="H409" s="62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s="10" customFormat="1" x14ac:dyDescent="0.25">
      <c r="A410"/>
      <c r="C410"/>
      <c r="D410"/>
      <c r="E410" s="8"/>
      <c r="F410"/>
      <c r="G410"/>
      <c r="H410" s="62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s="10" customFormat="1" x14ac:dyDescent="0.25">
      <c r="A411"/>
      <c r="C411"/>
      <c r="D411"/>
      <c r="E411" s="8"/>
      <c r="F411"/>
      <c r="G411"/>
      <c r="H411" s="62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s="10" customFormat="1" x14ac:dyDescent="0.25">
      <c r="A412"/>
      <c r="C412"/>
      <c r="D412"/>
      <c r="E412" s="8"/>
      <c r="F412"/>
      <c r="G412"/>
      <c r="H412" s="6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s="10" customFormat="1" x14ac:dyDescent="0.25">
      <c r="A413"/>
      <c r="C413"/>
      <c r="D413"/>
      <c r="E413" s="8"/>
      <c r="F413"/>
      <c r="G413"/>
      <c r="H413" s="62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s="10" customFormat="1" x14ac:dyDescent="0.25">
      <c r="A414"/>
      <c r="C414"/>
      <c r="D414"/>
      <c r="E414" s="8"/>
      <c r="F414"/>
      <c r="G414"/>
      <c r="H414" s="62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s="10" customFormat="1" x14ac:dyDescent="0.25">
      <c r="A415"/>
      <c r="C415"/>
      <c r="D415"/>
      <c r="E415" s="8"/>
      <c r="F415"/>
      <c r="G415"/>
      <c r="H415" s="62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s="10" customFormat="1" x14ac:dyDescent="0.25">
      <c r="A416"/>
      <c r="C416"/>
      <c r="D416"/>
      <c r="E416" s="8"/>
      <c r="F416"/>
      <c r="G416"/>
      <c r="H416" s="62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s="10" customFormat="1" x14ac:dyDescent="0.25">
      <c r="A417"/>
      <c r="C417"/>
      <c r="D417"/>
      <c r="E417" s="8"/>
      <c r="F417"/>
      <c r="G417"/>
      <c r="H417" s="62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s="10" customFormat="1" x14ac:dyDescent="0.25">
      <c r="A418"/>
      <c r="C418"/>
      <c r="D418"/>
      <c r="E418" s="8"/>
      <c r="F418"/>
      <c r="G418"/>
      <c r="H418" s="62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s="10" customFormat="1" x14ac:dyDescent="0.25">
      <c r="A419"/>
      <c r="C419"/>
      <c r="D419"/>
      <c r="E419" s="8"/>
      <c r="F419"/>
      <c r="G419"/>
      <c r="H419" s="62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s="10" customFormat="1" x14ac:dyDescent="0.25">
      <c r="A420"/>
      <c r="C420"/>
      <c r="D420"/>
      <c r="E420" s="8"/>
      <c r="F420"/>
      <c r="G420"/>
      <c r="H420" s="62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s="10" customFormat="1" x14ac:dyDescent="0.25">
      <c r="A421"/>
      <c r="C421"/>
      <c r="D421"/>
      <c r="E421" s="8"/>
      <c r="F421"/>
      <c r="G421"/>
      <c r="H421" s="62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s="10" customFormat="1" x14ac:dyDescent="0.25">
      <c r="A422"/>
      <c r="C422"/>
      <c r="D422"/>
      <c r="E422" s="8"/>
      <c r="F422"/>
      <c r="G422"/>
      <c r="H422" s="6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s="10" customFormat="1" x14ac:dyDescent="0.25">
      <c r="A423"/>
      <c r="C423"/>
      <c r="D423"/>
      <c r="E423" s="8"/>
      <c r="F423"/>
      <c r="G423"/>
      <c r="H423" s="62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s="10" customFormat="1" x14ac:dyDescent="0.25">
      <c r="A424"/>
      <c r="C424"/>
      <c r="D424"/>
      <c r="E424" s="8"/>
      <c r="F424"/>
      <c r="G424"/>
      <c r="H424" s="62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s="10" customFormat="1" x14ac:dyDescent="0.25">
      <c r="A425"/>
      <c r="C425"/>
      <c r="D425"/>
      <c r="E425" s="8"/>
      <c r="F425"/>
      <c r="G425"/>
      <c r="H425" s="62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s="10" customFormat="1" x14ac:dyDescent="0.25">
      <c r="A426"/>
      <c r="C426"/>
      <c r="D426"/>
      <c r="E426" s="8"/>
      <c r="F426"/>
      <c r="G426"/>
      <c r="H426" s="62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s="10" customFormat="1" x14ac:dyDescent="0.25">
      <c r="A427"/>
      <c r="C427"/>
      <c r="D427"/>
      <c r="E427" s="8"/>
      <c r="F427"/>
      <c r="G427"/>
      <c r="H427" s="62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s="10" customFormat="1" x14ac:dyDescent="0.25">
      <c r="A428"/>
      <c r="C428"/>
      <c r="D428"/>
      <c r="E428" s="8"/>
      <c r="F428"/>
      <c r="G428"/>
      <c r="H428" s="62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s="10" customFormat="1" x14ac:dyDescent="0.25">
      <c r="A429"/>
      <c r="C429"/>
      <c r="D429"/>
      <c r="E429" s="8"/>
      <c r="F429"/>
      <c r="G429"/>
      <c r="H429" s="62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s="10" customFormat="1" x14ac:dyDescent="0.25">
      <c r="A430"/>
      <c r="C430"/>
      <c r="D430"/>
      <c r="E430" s="8"/>
      <c r="F430"/>
      <c r="G430"/>
      <c r="H430" s="62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s="10" customFormat="1" x14ac:dyDescent="0.25">
      <c r="A431"/>
      <c r="C431"/>
      <c r="D431"/>
      <c r="E431" s="8"/>
      <c r="F431"/>
      <c r="G431"/>
      <c r="H431" s="62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</row>
    <row r="432" spans="1:115" s="10" customFormat="1" x14ac:dyDescent="0.25">
      <c r="A432"/>
      <c r="C432"/>
      <c r="D432"/>
      <c r="E432" s="8"/>
      <c r="F432"/>
      <c r="G432"/>
      <c r="H432" s="6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</row>
    <row r="433" spans="1:115" s="10" customFormat="1" x14ac:dyDescent="0.25">
      <c r="A433"/>
      <c r="C433"/>
      <c r="D433"/>
      <c r="E433" s="8"/>
      <c r="F433"/>
      <c r="G433"/>
      <c r="H433" s="62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</row>
    <row r="434" spans="1:115" s="10" customFormat="1" x14ac:dyDescent="0.25">
      <c r="A434"/>
      <c r="C434"/>
      <c r="D434"/>
      <c r="E434" s="8"/>
      <c r="F434"/>
      <c r="G434"/>
      <c r="H434" s="62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</row>
    <row r="435" spans="1:115" s="10" customFormat="1" x14ac:dyDescent="0.25">
      <c r="A435"/>
      <c r="C435"/>
      <c r="D435"/>
      <c r="E435" s="8"/>
      <c r="F435"/>
      <c r="G435"/>
      <c r="H435" s="62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</row>
    <row r="436" spans="1:115" s="10" customFormat="1" x14ac:dyDescent="0.25">
      <c r="A436"/>
      <c r="C436"/>
      <c r="D436"/>
      <c r="E436" s="8"/>
      <c r="F436"/>
      <c r="G436"/>
      <c r="H436" s="62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</row>
    <row r="437" spans="1:115" s="10" customFormat="1" x14ac:dyDescent="0.25">
      <c r="A437"/>
      <c r="C437"/>
      <c r="D437"/>
      <c r="E437" s="8"/>
      <c r="F437"/>
      <c r="G437"/>
      <c r="H437" s="62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</row>
    <row r="438" spans="1:115" s="10" customFormat="1" x14ac:dyDescent="0.25">
      <c r="A438"/>
      <c r="C438"/>
      <c r="D438"/>
      <c r="E438" s="8"/>
      <c r="F438"/>
      <c r="G438"/>
      <c r="H438" s="62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</row>
    <row r="439" spans="1:115" s="10" customFormat="1" x14ac:dyDescent="0.25">
      <c r="A439"/>
      <c r="C439"/>
      <c r="D439"/>
      <c r="E439" s="8"/>
      <c r="F439"/>
      <c r="G439"/>
      <c r="H439" s="62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</row>
    <row r="440" spans="1:115" s="10" customFormat="1" x14ac:dyDescent="0.25">
      <c r="A440"/>
      <c r="C440"/>
      <c r="D440"/>
      <c r="E440" s="8"/>
      <c r="F440"/>
      <c r="G440"/>
      <c r="H440" s="62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</row>
    <row r="441" spans="1:115" s="10" customFormat="1" x14ac:dyDescent="0.25">
      <c r="A441"/>
      <c r="C441"/>
      <c r="D441"/>
      <c r="E441" s="8"/>
      <c r="F441"/>
      <c r="G441"/>
      <c r="H441" s="62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</row>
    <row r="442" spans="1:115" s="10" customFormat="1" x14ac:dyDescent="0.25">
      <c r="A442"/>
      <c r="C442"/>
      <c r="D442"/>
      <c r="E442" s="8"/>
      <c r="F442"/>
      <c r="G442"/>
      <c r="H442" s="6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</row>
    <row r="443" spans="1:115" s="10" customFormat="1" x14ac:dyDescent="0.25">
      <c r="A443"/>
      <c r="C443"/>
      <c r="D443"/>
      <c r="E443" s="8"/>
      <c r="F443"/>
      <c r="G443"/>
      <c r="H443" s="62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</row>
    <row r="444" spans="1:115" s="10" customFormat="1" x14ac:dyDescent="0.25">
      <c r="A444"/>
      <c r="C444"/>
      <c r="D444"/>
      <c r="E444" s="8"/>
      <c r="F444"/>
      <c r="G444"/>
      <c r="H444" s="62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15" s="10" customFormat="1" x14ac:dyDescent="0.25">
      <c r="A445"/>
      <c r="C445"/>
      <c r="D445"/>
      <c r="E445" s="8"/>
      <c r="F445"/>
      <c r="G445"/>
      <c r="H445" s="62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</row>
    <row r="446" spans="1:115" s="10" customFormat="1" x14ac:dyDescent="0.25">
      <c r="A446"/>
      <c r="C446"/>
      <c r="D446"/>
      <c r="E446" s="8"/>
      <c r="F446"/>
      <c r="G446"/>
      <c r="H446" s="62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</row>
    <row r="447" spans="1:115" s="10" customFormat="1" x14ac:dyDescent="0.25">
      <c r="A447"/>
      <c r="C447"/>
      <c r="D447"/>
      <c r="E447" s="8"/>
      <c r="F447"/>
      <c r="G447"/>
      <c r="H447" s="62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</row>
    <row r="448" spans="1:115" s="10" customFormat="1" x14ac:dyDescent="0.25">
      <c r="A448"/>
      <c r="C448"/>
      <c r="D448"/>
      <c r="E448" s="8"/>
      <c r="F448"/>
      <c r="G448"/>
      <c r="H448" s="62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</row>
    <row r="449" spans="1:115" s="10" customFormat="1" x14ac:dyDescent="0.25">
      <c r="A449"/>
      <c r="C449"/>
      <c r="D449"/>
      <c r="E449" s="8"/>
      <c r="F449"/>
      <c r="G449"/>
      <c r="H449" s="62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</row>
    <row r="450" spans="1:115" s="10" customFormat="1" x14ac:dyDescent="0.25">
      <c r="A450"/>
      <c r="C450"/>
      <c r="D450"/>
      <c r="E450" s="8"/>
      <c r="F450"/>
      <c r="G450"/>
      <c r="H450" s="62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</row>
    <row r="451" spans="1:115" s="10" customFormat="1" x14ac:dyDescent="0.25">
      <c r="A451"/>
      <c r="C451"/>
      <c r="D451"/>
      <c r="E451" s="8"/>
      <c r="F451"/>
      <c r="G451"/>
      <c r="H451" s="62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</row>
    <row r="452" spans="1:115" s="10" customFormat="1" x14ac:dyDescent="0.25">
      <c r="A452"/>
      <c r="C452"/>
      <c r="D452"/>
      <c r="E452" s="8"/>
      <c r="F452"/>
      <c r="G452"/>
      <c r="H452" s="6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</row>
    <row r="453" spans="1:115" s="10" customFormat="1" x14ac:dyDescent="0.25">
      <c r="A453"/>
      <c r="C453"/>
      <c r="D453"/>
      <c r="E453" s="8"/>
      <c r="F453"/>
      <c r="G453"/>
      <c r="H453" s="62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</row>
    <row r="454" spans="1:115" s="10" customFormat="1" x14ac:dyDescent="0.25">
      <c r="A454"/>
      <c r="C454"/>
      <c r="D454"/>
      <c r="E454" s="8"/>
      <c r="F454"/>
      <c r="G454"/>
      <c r="H454" s="62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</row>
    <row r="455" spans="1:115" s="10" customFormat="1" x14ac:dyDescent="0.25">
      <c r="A455"/>
      <c r="C455"/>
      <c r="D455"/>
      <c r="E455" s="8"/>
      <c r="F455"/>
      <c r="G455"/>
      <c r="H455" s="62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</row>
    <row r="456" spans="1:115" s="10" customFormat="1" x14ac:dyDescent="0.25">
      <c r="A456"/>
      <c r="C456"/>
      <c r="D456"/>
      <c r="E456" s="8"/>
      <c r="F456"/>
      <c r="G456"/>
      <c r="H456" s="62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</row>
    <row r="457" spans="1:115" s="10" customFormat="1" x14ac:dyDescent="0.25">
      <c r="A457"/>
      <c r="C457"/>
      <c r="D457"/>
      <c r="E457" s="8"/>
      <c r="F457"/>
      <c r="G457"/>
      <c r="H457" s="62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s="10" customFormat="1" x14ac:dyDescent="0.25">
      <c r="A458"/>
      <c r="C458"/>
      <c r="D458"/>
      <c r="E458" s="8"/>
      <c r="F458"/>
      <c r="G458"/>
      <c r="H458" s="62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s="10" customFormat="1" x14ac:dyDescent="0.25">
      <c r="A459"/>
      <c r="C459"/>
      <c r="D459"/>
      <c r="E459" s="8"/>
      <c r="F459"/>
      <c r="G459"/>
      <c r="H459" s="62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s="10" customFormat="1" x14ac:dyDescent="0.25">
      <c r="A460"/>
      <c r="C460"/>
      <c r="D460"/>
      <c r="E460" s="8"/>
      <c r="F460"/>
      <c r="G460"/>
      <c r="H460" s="62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s="10" customFormat="1" x14ac:dyDescent="0.25">
      <c r="A461"/>
      <c r="C461"/>
      <c r="D461"/>
      <c r="E461" s="8"/>
      <c r="F461"/>
      <c r="G461"/>
      <c r="H461" s="62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s="10" customFormat="1" x14ac:dyDescent="0.25">
      <c r="A462"/>
      <c r="C462"/>
      <c r="D462"/>
      <c r="E462" s="8"/>
      <c r="F462"/>
      <c r="G462"/>
      <c r="H462" s="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s="10" customFormat="1" x14ac:dyDescent="0.25">
      <c r="A463"/>
      <c r="C463"/>
      <c r="D463"/>
      <c r="E463" s="8"/>
      <c r="F463"/>
      <c r="G463"/>
      <c r="H463" s="62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s="10" customFormat="1" x14ac:dyDescent="0.25">
      <c r="A464"/>
      <c r="C464"/>
      <c r="D464"/>
      <c r="E464" s="8"/>
      <c r="F464"/>
      <c r="G464"/>
      <c r="H464" s="62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s="10" customFormat="1" x14ac:dyDescent="0.25">
      <c r="A465"/>
      <c r="C465"/>
      <c r="D465"/>
      <c r="E465" s="8"/>
      <c r="F465"/>
      <c r="G465"/>
      <c r="H465" s="62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s="10" customFormat="1" x14ac:dyDescent="0.25">
      <c r="A466"/>
      <c r="C466"/>
      <c r="D466"/>
      <c r="E466" s="8"/>
      <c r="F466"/>
      <c r="G466"/>
      <c r="H466" s="62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s="10" customFormat="1" x14ac:dyDescent="0.25">
      <c r="A467"/>
      <c r="C467"/>
      <c r="D467"/>
      <c r="E467" s="8"/>
      <c r="F467"/>
      <c r="G467"/>
      <c r="H467" s="62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s="10" customFormat="1" x14ac:dyDescent="0.25">
      <c r="A468"/>
      <c r="C468"/>
      <c r="D468"/>
      <c r="E468" s="8"/>
      <c r="F468"/>
      <c r="G468"/>
      <c r="H468" s="62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s="10" customFormat="1" x14ac:dyDescent="0.25">
      <c r="A469"/>
      <c r="C469"/>
      <c r="D469"/>
      <c r="E469" s="8"/>
      <c r="F469"/>
      <c r="G469"/>
      <c r="H469" s="62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s="10" customFormat="1" x14ac:dyDescent="0.25">
      <c r="A470"/>
      <c r="C470"/>
      <c r="D470"/>
      <c r="E470" s="8"/>
      <c r="F470"/>
      <c r="G470"/>
      <c r="H470" s="62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s="10" customFormat="1" x14ac:dyDescent="0.25">
      <c r="A471"/>
      <c r="C471"/>
      <c r="D471"/>
      <c r="E471" s="8"/>
      <c r="F471"/>
      <c r="G471"/>
      <c r="H471" s="62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s="10" customFormat="1" x14ac:dyDescent="0.25">
      <c r="A472"/>
      <c r="C472"/>
      <c r="D472"/>
      <c r="E472" s="8"/>
      <c r="F472"/>
      <c r="G472"/>
      <c r="H472" s="6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s="10" customFormat="1" x14ac:dyDescent="0.25">
      <c r="A473"/>
      <c r="C473"/>
      <c r="D473"/>
      <c r="E473" s="8"/>
      <c r="F473"/>
      <c r="G473"/>
      <c r="H473" s="62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s="10" customFormat="1" x14ac:dyDescent="0.25">
      <c r="A474"/>
      <c r="C474"/>
      <c r="D474"/>
      <c r="E474" s="8"/>
      <c r="F474"/>
      <c r="G474"/>
      <c r="H474" s="62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s="10" customFormat="1" x14ac:dyDescent="0.25">
      <c r="A475"/>
      <c r="C475"/>
      <c r="D475"/>
      <c r="E475" s="8"/>
      <c r="F475"/>
      <c r="G475"/>
      <c r="H475" s="62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s="10" customFormat="1" x14ac:dyDescent="0.25">
      <c r="A476"/>
      <c r="C476"/>
      <c r="D476"/>
      <c r="E476" s="8"/>
      <c r="F476"/>
      <c r="G476"/>
      <c r="H476" s="62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s="10" customFormat="1" x14ac:dyDescent="0.25">
      <c r="A477"/>
      <c r="C477"/>
      <c r="D477"/>
      <c r="E477" s="8"/>
      <c r="F477"/>
      <c r="G477"/>
      <c r="H477" s="62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s="10" customFormat="1" x14ac:dyDescent="0.25">
      <c r="A478"/>
      <c r="C478"/>
      <c r="D478"/>
      <c r="E478" s="8"/>
      <c r="F478"/>
      <c r="G478"/>
      <c r="H478" s="62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s="10" customFormat="1" x14ac:dyDescent="0.25">
      <c r="A479"/>
      <c r="C479"/>
      <c r="D479"/>
      <c r="E479" s="8"/>
      <c r="F479"/>
      <c r="G479"/>
      <c r="H479" s="62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s="10" customFormat="1" x14ac:dyDescent="0.25">
      <c r="A480"/>
      <c r="C480"/>
      <c r="D480"/>
      <c r="E480" s="8"/>
      <c r="F480"/>
      <c r="G480"/>
      <c r="H480" s="62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s="10" customFormat="1" x14ac:dyDescent="0.25">
      <c r="A481"/>
      <c r="C481"/>
      <c r="D481"/>
      <c r="E481" s="8"/>
      <c r="F481"/>
      <c r="G481"/>
      <c r="H481" s="62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s="10" customFormat="1" x14ac:dyDescent="0.25">
      <c r="A482"/>
      <c r="C482"/>
      <c r="D482"/>
      <c r="E482" s="8"/>
      <c r="F482"/>
      <c r="G482"/>
      <c r="H482" s="6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s="10" customFormat="1" x14ac:dyDescent="0.25">
      <c r="A483"/>
      <c r="C483"/>
      <c r="D483"/>
      <c r="E483" s="8"/>
      <c r="F483"/>
      <c r="G483"/>
      <c r="H483" s="62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s="10" customFormat="1" x14ac:dyDescent="0.25">
      <c r="A484"/>
      <c r="C484"/>
      <c r="D484"/>
      <c r="E484" s="8"/>
      <c r="F484"/>
      <c r="G484"/>
      <c r="H484" s="62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s="10" customFormat="1" x14ac:dyDescent="0.25">
      <c r="A485"/>
      <c r="C485"/>
      <c r="D485"/>
      <c r="E485" s="8"/>
      <c r="F485"/>
      <c r="G485"/>
      <c r="H485" s="62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s="10" customFormat="1" x14ac:dyDescent="0.25">
      <c r="A486"/>
      <c r="C486"/>
      <c r="D486"/>
      <c r="E486" s="8"/>
      <c r="F486"/>
      <c r="G486"/>
      <c r="H486" s="62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s="10" customFormat="1" x14ac:dyDescent="0.25">
      <c r="A487"/>
      <c r="C487"/>
      <c r="D487"/>
      <c r="E487" s="8"/>
      <c r="F487"/>
      <c r="G487"/>
      <c r="H487" s="62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s="10" customFormat="1" x14ac:dyDescent="0.25">
      <c r="A488"/>
      <c r="C488"/>
      <c r="D488"/>
      <c r="E488" s="8"/>
      <c r="F488"/>
      <c r="G488"/>
      <c r="H488" s="62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s="10" customFormat="1" x14ac:dyDescent="0.25">
      <c r="A489"/>
      <c r="C489"/>
      <c r="D489"/>
      <c r="E489" s="8"/>
      <c r="F489"/>
      <c r="G489"/>
      <c r="H489" s="62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s="10" customFormat="1" x14ac:dyDescent="0.25">
      <c r="A490"/>
      <c r="C490"/>
      <c r="D490"/>
      <c r="E490" s="8"/>
      <c r="F490"/>
      <c r="G490"/>
      <c r="H490" s="62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s="10" customFormat="1" x14ac:dyDescent="0.25">
      <c r="A491"/>
      <c r="C491"/>
      <c r="D491"/>
      <c r="E491" s="8"/>
      <c r="F491"/>
      <c r="G491"/>
      <c r="H491" s="62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s="10" customFormat="1" x14ac:dyDescent="0.25">
      <c r="A492"/>
      <c r="C492"/>
      <c r="D492"/>
      <c r="E492" s="8"/>
      <c r="F492"/>
      <c r="G492"/>
      <c r="H492" s="6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s="10" customFormat="1" x14ac:dyDescent="0.25">
      <c r="A493"/>
      <c r="C493"/>
      <c r="D493"/>
      <c r="E493" s="8"/>
      <c r="F493"/>
      <c r="G493"/>
      <c r="H493" s="62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s="10" customFormat="1" x14ac:dyDescent="0.25">
      <c r="A494"/>
      <c r="C494"/>
      <c r="D494"/>
      <c r="E494" s="8"/>
      <c r="F494"/>
      <c r="G494"/>
      <c r="H494" s="62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s="10" customFormat="1" x14ac:dyDescent="0.25">
      <c r="A495"/>
      <c r="C495"/>
      <c r="D495"/>
      <c r="E495" s="8"/>
      <c r="F495"/>
      <c r="G495"/>
      <c r="H495" s="62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s="10" customFormat="1" x14ac:dyDescent="0.25">
      <c r="A496"/>
      <c r="C496"/>
      <c r="D496"/>
      <c r="E496" s="8"/>
      <c r="F496"/>
      <c r="G496"/>
      <c r="H496" s="62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s="10" customFormat="1" x14ac:dyDescent="0.25">
      <c r="A497"/>
      <c r="C497"/>
      <c r="D497"/>
      <c r="E497" s="8"/>
      <c r="F497"/>
      <c r="G497"/>
      <c r="H497" s="62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s="10" customFormat="1" x14ac:dyDescent="0.25">
      <c r="A498"/>
      <c r="C498"/>
      <c r="D498"/>
      <c r="E498" s="8"/>
      <c r="F498"/>
      <c r="G498"/>
      <c r="H498" s="62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s="10" customFormat="1" x14ac:dyDescent="0.25">
      <c r="A499"/>
      <c r="C499"/>
      <c r="D499"/>
      <c r="E499" s="8"/>
      <c r="F499"/>
      <c r="G499"/>
      <c r="H499" s="62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s="10" customFormat="1" x14ac:dyDescent="0.25">
      <c r="A500"/>
      <c r="C500"/>
      <c r="D500"/>
      <c r="E500" s="8"/>
      <c r="F500"/>
      <c r="G500"/>
      <c r="H500" s="62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s="10" customFormat="1" x14ac:dyDescent="0.25">
      <c r="A501"/>
      <c r="C501"/>
      <c r="D501"/>
      <c r="E501" s="8"/>
      <c r="F501"/>
      <c r="G501"/>
      <c r="H501" s="62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s="10" customFormat="1" x14ac:dyDescent="0.25">
      <c r="A502"/>
      <c r="C502"/>
      <c r="D502"/>
      <c r="E502" s="8"/>
      <c r="F502"/>
      <c r="G502"/>
      <c r="H502" s="6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s="10" customFormat="1" x14ac:dyDescent="0.25">
      <c r="A503"/>
      <c r="C503"/>
      <c r="D503"/>
      <c r="E503" s="8"/>
      <c r="F503"/>
      <c r="G503"/>
      <c r="H503" s="62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s="10" customFormat="1" x14ac:dyDescent="0.25">
      <c r="A504"/>
      <c r="C504"/>
      <c r="D504"/>
      <c r="E504" s="8"/>
      <c r="F504"/>
      <c r="G504"/>
      <c r="H504" s="62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s="10" customFormat="1" x14ac:dyDescent="0.25">
      <c r="A505"/>
      <c r="C505"/>
      <c r="D505"/>
      <c r="E505" s="8"/>
      <c r="F505"/>
      <c r="G505"/>
      <c r="H505" s="62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s="10" customFormat="1" x14ac:dyDescent="0.25">
      <c r="A506"/>
      <c r="C506"/>
      <c r="D506"/>
      <c r="E506" s="8"/>
      <c r="F506"/>
      <c r="G506"/>
      <c r="H506" s="62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s="10" customFormat="1" x14ac:dyDescent="0.25">
      <c r="A507"/>
      <c r="C507"/>
      <c r="D507"/>
      <c r="E507" s="8"/>
      <c r="F507"/>
      <c r="G507"/>
      <c r="H507" s="62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s="10" customFormat="1" x14ac:dyDescent="0.25">
      <c r="A508"/>
      <c r="C508"/>
      <c r="D508"/>
      <c r="E508" s="8"/>
      <c r="F508"/>
      <c r="G508"/>
      <c r="H508" s="62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s="10" customFormat="1" x14ac:dyDescent="0.25">
      <c r="A509"/>
      <c r="C509"/>
      <c r="D509"/>
      <c r="E509" s="8"/>
      <c r="F509"/>
      <c r="G509"/>
      <c r="H509" s="62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s="10" customFormat="1" x14ac:dyDescent="0.25">
      <c r="A510"/>
      <c r="C510"/>
      <c r="D510"/>
      <c r="E510" s="8"/>
      <c r="F510"/>
      <c r="G510"/>
      <c r="H510" s="62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s="10" customFormat="1" x14ac:dyDescent="0.25">
      <c r="A511"/>
      <c r="C511"/>
      <c r="D511"/>
      <c r="E511" s="8"/>
      <c r="F511"/>
      <c r="G511"/>
      <c r="H511" s="62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s="10" customFormat="1" x14ac:dyDescent="0.25">
      <c r="A512"/>
      <c r="C512"/>
      <c r="D512"/>
      <c r="E512" s="8"/>
      <c r="F512"/>
      <c r="G512"/>
      <c r="H512" s="6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s="10" customFormat="1" x14ac:dyDescent="0.25">
      <c r="A513"/>
      <c r="C513"/>
      <c r="D513"/>
      <c r="E513" s="8"/>
      <c r="F513"/>
      <c r="G513"/>
      <c r="H513" s="62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s="10" customFormat="1" x14ac:dyDescent="0.25">
      <c r="A514"/>
      <c r="C514"/>
      <c r="D514"/>
      <c r="E514" s="8"/>
      <c r="F514"/>
      <c r="G514"/>
      <c r="H514" s="62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s="10" customFormat="1" x14ac:dyDescent="0.25">
      <c r="A515"/>
      <c r="C515"/>
      <c r="D515"/>
      <c r="E515" s="8"/>
      <c r="F515"/>
      <c r="G515"/>
      <c r="H515" s="62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s="10" customFormat="1" x14ac:dyDescent="0.25">
      <c r="A516"/>
      <c r="C516"/>
      <c r="D516"/>
      <c r="E516" s="8"/>
      <c r="F516"/>
      <c r="G516"/>
      <c r="H516" s="62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s="10" customFormat="1" x14ac:dyDescent="0.25">
      <c r="A517"/>
      <c r="C517"/>
      <c r="D517"/>
      <c r="E517" s="8"/>
      <c r="F517"/>
      <c r="G517"/>
      <c r="H517" s="62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s="10" customFormat="1" x14ac:dyDescent="0.25">
      <c r="A518"/>
      <c r="C518"/>
      <c r="D518"/>
      <c r="E518" s="8"/>
      <c r="F518"/>
      <c r="G518"/>
      <c r="H518" s="62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s="10" customFormat="1" x14ac:dyDescent="0.25">
      <c r="A519"/>
      <c r="C519"/>
      <c r="D519"/>
      <c r="E519" s="8"/>
      <c r="F519"/>
      <c r="G519"/>
      <c r="H519" s="62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s="10" customFormat="1" x14ac:dyDescent="0.25">
      <c r="A520"/>
      <c r="C520"/>
      <c r="D520"/>
      <c r="E520" s="8"/>
      <c r="F520"/>
      <c r="G520"/>
      <c r="H520" s="62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s="10" customFormat="1" x14ac:dyDescent="0.25">
      <c r="A521"/>
      <c r="C521"/>
      <c r="D521"/>
      <c r="E521" s="8"/>
      <c r="F521"/>
      <c r="G521"/>
      <c r="H521" s="62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s="10" customFormat="1" x14ac:dyDescent="0.25">
      <c r="A522"/>
      <c r="C522"/>
      <c r="D522"/>
      <c r="E522" s="8"/>
      <c r="F522"/>
      <c r="G522"/>
      <c r="H522" s="6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s="10" customFormat="1" x14ac:dyDescent="0.25">
      <c r="A523"/>
      <c r="C523"/>
      <c r="D523"/>
      <c r="E523" s="8"/>
      <c r="F523"/>
      <c r="G523"/>
      <c r="H523" s="62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s="10" customFormat="1" x14ac:dyDescent="0.25">
      <c r="A524"/>
      <c r="C524"/>
      <c r="D524"/>
      <c r="E524" s="8"/>
      <c r="F524"/>
      <c r="G524"/>
      <c r="H524" s="62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s="10" customFormat="1" x14ac:dyDescent="0.25">
      <c r="A525"/>
      <c r="C525"/>
      <c r="D525"/>
      <c r="E525" s="8"/>
      <c r="F525"/>
      <c r="G525"/>
      <c r="H525" s="62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s="10" customFormat="1" x14ac:dyDescent="0.25">
      <c r="A526"/>
      <c r="C526"/>
      <c r="D526"/>
      <c r="E526" s="8"/>
      <c r="F526"/>
      <c r="G526"/>
      <c r="H526" s="62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s="10" customFormat="1" x14ac:dyDescent="0.25">
      <c r="A527"/>
      <c r="C527"/>
      <c r="D527"/>
      <c r="E527" s="8"/>
      <c r="F527"/>
      <c r="G527"/>
      <c r="H527" s="62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s="10" customFormat="1" x14ac:dyDescent="0.25">
      <c r="A528"/>
      <c r="C528"/>
      <c r="D528"/>
      <c r="E528" s="8"/>
      <c r="F528"/>
      <c r="G528"/>
      <c r="H528" s="62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s="10" customFormat="1" x14ac:dyDescent="0.25">
      <c r="A529"/>
      <c r="C529"/>
      <c r="D529"/>
      <c r="E529" s="8"/>
      <c r="F529"/>
      <c r="G529"/>
      <c r="H529" s="62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s="10" customFormat="1" x14ac:dyDescent="0.25">
      <c r="A530"/>
      <c r="C530"/>
      <c r="D530"/>
      <c r="E530" s="8"/>
      <c r="F530"/>
      <c r="G530"/>
      <c r="H530" s="62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s="10" customFormat="1" x14ac:dyDescent="0.25">
      <c r="A531"/>
      <c r="C531"/>
      <c r="D531"/>
      <c r="E531" s="8"/>
      <c r="F531"/>
      <c r="G531"/>
      <c r="H531" s="62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s="10" customFormat="1" x14ac:dyDescent="0.25">
      <c r="A532"/>
      <c r="C532"/>
      <c r="D532"/>
      <c r="E532" s="8"/>
      <c r="F532"/>
      <c r="G532"/>
      <c r="H532" s="6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s="10" customFormat="1" x14ac:dyDescent="0.25">
      <c r="A533"/>
      <c r="C533"/>
      <c r="D533"/>
      <c r="E533" s="8"/>
      <c r="F533"/>
      <c r="G533"/>
      <c r="H533" s="62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s="10" customFormat="1" x14ac:dyDescent="0.25">
      <c r="A534"/>
      <c r="C534"/>
      <c r="D534"/>
      <c r="E534" s="8"/>
      <c r="F534"/>
      <c r="G534"/>
      <c r="H534" s="62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s="10" customFormat="1" x14ac:dyDescent="0.25">
      <c r="A535"/>
      <c r="C535"/>
      <c r="D535"/>
      <c r="E535" s="8"/>
      <c r="F535"/>
      <c r="G535"/>
      <c r="H535" s="62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s="10" customFormat="1" x14ac:dyDescent="0.25">
      <c r="A536"/>
      <c r="C536"/>
      <c r="D536"/>
      <c r="E536" s="8"/>
      <c r="F536"/>
      <c r="G536"/>
      <c r="H536" s="62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s="10" customFormat="1" x14ac:dyDescent="0.25">
      <c r="A537"/>
      <c r="C537"/>
      <c r="D537"/>
      <c r="E537" s="8"/>
      <c r="F537"/>
      <c r="G537"/>
      <c r="H537" s="62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s="10" customFormat="1" x14ac:dyDescent="0.25">
      <c r="A538"/>
      <c r="C538"/>
      <c r="D538"/>
      <c r="E538" s="8"/>
      <c r="F538"/>
      <c r="G538"/>
      <c r="H538" s="62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s="10" customFormat="1" x14ac:dyDescent="0.25">
      <c r="A539"/>
      <c r="C539"/>
      <c r="D539"/>
      <c r="E539" s="8"/>
      <c r="F539"/>
      <c r="G539"/>
      <c r="H539" s="62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s="10" customFormat="1" x14ac:dyDescent="0.25">
      <c r="A540"/>
      <c r="C540"/>
      <c r="D540"/>
      <c r="E540" s="8"/>
      <c r="F540"/>
      <c r="G540"/>
      <c r="H540" s="62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s="10" customFormat="1" x14ac:dyDescent="0.25">
      <c r="A541"/>
      <c r="C541"/>
      <c r="D541"/>
      <c r="E541" s="8"/>
      <c r="F541"/>
      <c r="G541"/>
      <c r="H541" s="62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s="10" customFormat="1" x14ac:dyDescent="0.25">
      <c r="A542"/>
      <c r="C542"/>
      <c r="D542"/>
      <c r="E542" s="8"/>
      <c r="F542"/>
      <c r="G542"/>
      <c r="H542" s="6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s="10" customFormat="1" x14ac:dyDescent="0.25">
      <c r="A543"/>
      <c r="C543"/>
      <c r="D543"/>
      <c r="E543" s="8"/>
      <c r="F543"/>
      <c r="G543"/>
      <c r="H543" s="62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s="10" customFormat="1" x14ac:dyDescent="0.25">
      <c r="A544"/>
      <c r="C544"/>
      <c r="D544"/>
      <c r="E544" s="8"/>
      <c r="F544"/>
      <c r="G544"/>
      <c r="H544" s="62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s="10" customFormat="1" x14ac:dyDescent="0.25">
      <c r="A545"/>
      <c r="C545"/>
      <c r="D545"/>
      <c r="E545" s="8"/>
      <c r="F545"/>
      <c r="G545"/>
      <c r="H545" s="62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s="10" customFormat="1" x14ac:dyDescent="0.25">
      <c r="A546"/>
      <c r="C546"/>
      <c r="D546"/>
      <c r="E546" s="8"/>
      <c r="F546"/>
      <c r="G546"/>
      <c r="H546" s="62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s="10" customFormat="1" x14ac:dyDescent="0.25">
      <c r="A547"/>
      <c r="C547"/>
      <c r="D547"/>
      <c r="E547" s="8"/>
      <c r="F547"/>
      <c r="G547"/>
      <c r="H547" s="62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s="10" customFormat="1" x14ac:dyDescent="0.25">
      <c r="A548"/>
      <c r="C548"/>
      <c r="D548"/>
      <c r="E548" s="8"/>
      <c r="F548"/>
      <c r="G548"/>
      <c r="H548" s="62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s="10" customFormat="1" x14ac:dyDescent="0.25">
      <c r="A549"/>
      <c r="C549"/>
      <c r="D549"/>
      <c r="E549" s="8"/>
      <c r="F549"/>
      <c r="G549"/>
      <c r="H549" s="62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s="10" customFormat="1" x14ac:dyDescent="0.25">
      <c r="A550"/>
      <c r="C550"/>
      <c r="D550"/>
      <c r="E550" s="8"/>
      <c r="F550"/>
      <c r="G550"/>
      <c r="H550" s="62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s="10" customFormat="1" x14ac:dyDescent="0.25">
      <c r="A551"/>
      <c r="C551"/>
      <c r="D551"/>
      <c r="E551" s="8"/>
      <c r="F551"/>
      <c r="G551"/>
      <c r="H551" s="62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s="10" customFormat="1" x14ac:dyDescent="0.25">
      <c r="A552"/>
      <c r="C552"/>
      <c r="D552"/>
      <c r="E552" s="8"/>
      <c r="F552"/>
      <c r="G552"/>
      <c r="H552" s="6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s="10" customFormat="1" x14ac:dyDescent="0.25">
      <c r="A553"/>
      <c r="C553"/>
      <c r="D553"/>
      <c r="E553" s="8"/>
      <c r="F553"/>
      <c r="G553"/>
      <c r="H553" s="62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s="10" customFormat="1" x14ac:dyDescent="0.25">
      <c r="A554"/>
      <c r="C554"/>
      <c r="D554"/>
      <c r="E554" s="8"/>
      <c r="F554"/>
      <c r="G554"/>
      <c r="H554" s="62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s="10" customFormat="1" x14ac:dyDescent="0.25">
      <c r="A555"/>
      <c r="C555"/>
      <c r="D555"/>
      <c r="E555" s="8"/>
      <c r="F555"/>
      <c r="G555"/>
      <c r="H555" s="62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s="10" customFormat="1" x14ac:dyDescent="0.25">
      <c r="A556"/>
      <c r="C556"/>
      <c r="D556"/>
      <c r="E556" s="8"/>
      <c r="F556"/>
      <c r="G556"/>
      <c r="H556" s="62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s="10" customFormat="1" x14ac:dyDescent="0.25">
      <c r="A557"/>
      <c r="C557"/>
      <c r="D557"/>
      <c r="E557" s="8"/>
      <c r="F557"/>
      <c r="G557"/>
      <c r="H557" s="62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s="10" customFormat="1" x14ac:dyDescent="0.25">
      <c r="A558"/>
      <c r="C558"/>
      <c r="D558"/>
      <c r="E558" s="8"/>
      <c r="F558"/>
      <c r="G558"/>
      <c r="H558" s="62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s="10" customFormat="1" x14ac:dyDescent="0.25">
      <c r="A559"/>
      <c r="C559"/>
      <c r="D559"/>
      <c r="E559" s="8"/>
      <c r="F559"/>
      <c r="G559"/>
      <c r="H559" s="62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s="10" customFormat="1" x14ac:dyDescent="0.25">
      <c r="A560"/>
      <c r="C560"/>
      <c r="D560"/>
      <c r="E560" s="8"/>
      <c r="F560"/>
      <c r="G560"/>
      <c r="H560" s="62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s="10" customFormat="1" x14ac:dyDescent="0.25">
      <c r="A561"/>
      <c r="C561"/>
      <c r="D561"/>
      <c r="E561" s="8"/>
      <c r="F561"/>
      <c r="G561"/>
      <c r="H561" s="62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s="10" customFormat="1" x14ac:dyDescent="0.25">
      <c r="A562"/>
      <c r="C562"/>
      <c r="D562"/>
      <c r="E562" s="8"/>
      <c r="F562"/>
      <c r="G562"/>
      <c r="H562" s="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s="10" customFormat="1" x14ac:dyDescent="0.25">
      <c r="A563"/>
      <c r="C563"/>
      <c r="D563"/>
      <c r="E563" s="8"/>
      <c r="F563"/>
      <c r="G563"/>
      <c r="H563" s="62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s="10" customFormat="1" x14ac:dyDescent="0.25">
      <c r="A564"/>
      <c r="C564"/>
      <c r="D564"/>
      <c r="E564" s="8"/>
      <c r="F564"/>
      <c r="G564"/>
      <c r="H564" s="62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s="10" customFormat="1" x14ac:dyDescent="0.25">
      <c r="A565"/>
      <c r="C565"/>
      <c r="D565"/>
      <c r="E565" s="8"/>
      <c r="F565"/>
      <c r="G565"/>
      <c r="H565" s="62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s="10" customFormat="1" x14ac:dyDescent="0.25">
      <c r="A566"/>
      <c r="C566"/>
      <c r="D566"/>
      <c r="E566" s="8"/>
      <c r="F566"/>
      <c r="G566"/>
      <c r="H566" s="62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s="10" customFormat="1" x14ac:dyDescent="0.25">
      <c r="A567"/>
      <c r="C567"/>
      <c r="D567"/>
      <c r="E567" s="8"/>
      <c r="F567"/>
      <c r="G567"/>
      <c r="H567" s="62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s="10" customFormat="1" x14ac:dyDescent="0.25">
      <c r="A568"/>
      <c r="C568"/>
      <c r="D568"/>
      <c r="E568" s="8"/>
      <c r="F568"/>
      <c r="G568"/>
      <c r="H568" s="62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s="10" customFormat="1" x14ac:dyDescent="0.25">
      <c r="A569"/>
      <c r="C569"/>
      <c r="D569"/>
      <c r="E569" s="8"/>
      <c r="F569"/>
      <c r="G569"/>
      <c r="H569" s="62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s="10" customFormat="1" x14ac:dyDescent="0.25">
      <c r="A570"/>
      <c r="C570"/>
      <c r="D570"/>
      <c r="E570" s="8"/>
      <c r="F570"/>
      <c r="G570"/>
      <c r="H570" s="62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s="10" customFormat="1" x14ac:dyDescent="0.25">
      <c r="A571"/>
      <c r="C571"/>
      <c r="D571"/>
      <c r="E571" s="8"/>
      <c r="F571"/>
      <c r="G571"/>
      <c r="H571" s="62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s="10" customFormat="1" x14ac:dyDescent="0.25">
      <c r="A572"/>
      <c r="C572"/>
      <c r="D572"/>
      <c r="E572" s="8"/>
      <c r="F572"/>
      <c r="G572"/>
      <c r="H572" s="6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s="10" customFormat="1" x14ac:dyDescent="0.25">
      <c r="A573"/>
      <c r="C573"/>
      <c r="D573"/>
      <c r="E573" s="8"/>
      <c r="F573"/>
      <c r="G573"/>
      <c r="H573" s="62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s="10" customFormat="1" x14ac:dyDescent="0.25">
      <c r="A574"/>
      <c r="C574"/>
      <c r="D574"/>
      <c r="E574" s="8"/>
      <c r="F574"/>
      <c r="G574"/>
      <c r="H574" s="62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s="10" customFormat="1" x14ac:dyDescent="0.25">
      <c r="A575"/>
      <c r="C575"/>
      <c r="D575"/>
      <c r="E575" s="8"/>
      <c r="F575"/>
      <c r="G575"/>
      <c r="H575" s="62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s="10" customFormat="1" x14ac:dyDescent="0.25">
      <c r="A576"/>
      <c r="C576"/>
      <c r="D576"/>
      <c r="E576" s="8"/>
      <c r="F576"/>
      <c r="G576"/>
      <c r="H576" s="62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s="10" customFormat="1" x14ac:dyDescent="0.25">
      <c r="A577"/>
      <c r="C577"/>
      <c r="D577"/>
      <c r="E577" s="8"/>
      <c r="F577"/>
      <c r="G577"/>
      <c r="H577" s="62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s="10" customFormat="1" x14ac:dyDescent="0.25">
      <c r="A578"/>
      <c r="C578"/>
      <c r="D578"/>
      <c r="E578" s="8"/>
      <c r="F578"/>
      <c r="G578"/>
      <c r="H578" s="62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s="10" customFormat="1" x14ac:dyDescent="0.25">
      <c r="A579"/>
      <c r="C579"/>
      <c r="D579"/>
      <c r="E579" s="8"/>
      <c r="F579"/>
      <c r="G579"/>
      <c r="H579" s="62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s="10" customFormat="1" x14ac:dyDescent="0.25">
      <c r="A580"/>
      <c r="C580"/>
      <c r="D580"/>
      <c r="E580" s="8"/>
      <c r="F580"/>
      <c r="G580"/>
      <c r="H580" s="62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s="10" customFormat="1" x14ac:dyDescent="0.25">
      <c r="A581"/>
      <c r="C581"/>
      <c r="D581"/>
      <c r="E581" s="8"/>
      <c r="F581"/>
      <c r="G581"/>
      <c r="H581" s="62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s="10" customFormat="1" x14ac:dyDescent="0.25">
      <c r="A582"/>
      <c r="C582"/>
      <c r="D582"/>
      <c r="E582" s="8"/>
      <c r="F582"/>
      <c r="G582"/>
      <c r="H582" s="6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s="10" customFormat="1" x14ac:dyDescent="0.25">
      <c r="A583"/>
      <c r="C583"/>
      <c r="D583"/>
      <c r="E583" s="8"/>
      <c r="F583"/>
      <c r="G583"/>
      <c r="H583" s="62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s="10" customFormat="1" x14ac:dyDescent="0.25">
      <c r="A584"/>
      <c r="C584"/>
      <c r="D584"/>
      <c r="E584" s="8"/>
      <c r="F584"/>
      <c r="G584"/>
      <c r="H584" s="62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s="10" customFormat="1" x14ac:dyDescent="0.25">
      <c r="A585"/>
      <c r="C585"/>
      <c r="D585"/>
      <c r="E585" s="8"/>
      <c r="F585"/>
      <c r="G585"/>
      <c r="H585" s="62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s="10" customFormat="1" x14ac:dyDescent="0.25">
      <c r="A586"/>
      <c r="C586"/>
      <c r="D586"/>
      <c r="E586" s="8"/>
      <c r="F586"/>
      <c r="G586"/>
      <c r="H586" s="62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s="10" customFormat="1" x14ac:dyDescent="0.25">
      <c r="A587"/>
      <c r="C587"/>
      <c r="D587"/>
      <c r="E587" s="8"/>
      <c r="F587"/>
      <c r="G587"/>
      <c r="H587" s="62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s="10" customFormat="1" x14ac:dyDescent="0.25">
      <c r="A588"/>
      <c r="C588"/>
      <c r="D588"/>
      <c r="E588" s="8"/>
      <c r="F588"/>
      <c r="G588"/>
      <c r="H588" s="62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s="10" customFormat="1" x14ac:dyDescent="0.25">
      <c r="A589"/>
      <c r="C589"/>
      <c r="D589"/>
      <c r="E589" s="8"/>
      <c r="F589"/>
      <c r="G589"/>
      <c r="H589" s="62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s="10" customFormat="1" x14ac:dyDescent="0.25">
      <c r="A590"/>
      <c r="C590"/>
      <c r="D590"/>
      <c r="E590" s="8"/>
      <c r="F590"/>
      <c r="G590"/>
      <c r="H590" s="62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s="10" customFormat="1" x14ac:dyDescent="0.25">
      <c r="A591"/>
      <c r="C591"/>
      <c r="D591"/>
      <c r="E591" s="8"/>
      <c r="F591"/>
      <c r="G591"/>
      <c r="H591" s="62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s="10" customFormat="1" x14ac:dyDescent="0.25">
      <c r="A592"/>
      <c r="C592"/>
      <c r="D592"/>
      <c r="E592" s="8"/>
      <c r="F592"/>
      <c r="G592"/>
      <c r="H592" s="6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s="10" customFormat="1" x14ac:dyDescent="0.25">
      <c r="A593"/>
      <c r="C593"/>
      <c r="D593"/>
      <c r="E593" s="8"/>
      <c r="F593"/>
      <c r="G593"/>
      <c r="H593" s="62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s="10" customFormat="1" x14ac:dyDescent="0.25">
      <c r="A594"/>
      <c r="C594"/>
      <c r="D594"/>
      <c r="E594" s="8"/>
      <c r="F594"/>
      <c r="G594"/>
      <c r="H594" s="62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s="10" customFormat="1" x14ac:dyDescent="0.25">
      <c r="A595"/>
      <c r="C595"/>
      <c r="D595"/>
      <c r="E595" s="8"/>
      <c r="F595"/>
      <c r="G595"/>
      <c r="H595" s="62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s="10" customFormat="1" x14ac:dyDescent="0.25">
      <c r="A596"/>
      <c r="C596"/>
      <c r="D596"/>
      <c r="E596" s="8"/>
      <c r="F596"/>
      <c r="G596"/>
      <c r="H596" s="62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s="10" customFormat="1" x14ac:dyDescent="0.25">
      <c r="A597"/>
      <c r="C597"/>
      <c r="D597"/>
      <c r="E597" s="8"/>
      <c r="F597"/>
      <c r="G597"/>
      <c r="H597" s="62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s="10" customFormat="1" x14ac:dyDescent="0.25">
      <c r="A598"/>
      <c r="C598"/>
      <c r="D598"/>
      <c r="E598" s="8"/>
      <c r="F598"/>
      <c r="G598"/>
      <c r="H598" s="62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s="10" customFormat="1" x14ac:dyDescent="0.25">
      <c r="A599"/>
      <c r="C599"/>
      <c r="D599"/>
      <c r="E599" s="8"/>
      <c r="F599"/>
      <c r="G599"/>
      <c r="H599" s="62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s="10" customFormat="1" x14ac:dyDescent="0.25">
      <c r="A600"/>
      <c r="C600"/>
      <c r="D600"/>
      <c r="E600" s="8"/>
      <c r="F600"/>
      <c r="G600"/>
      <c r="H600" s="62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s="10" customFormat="1" x14ac:dyDescent="0.25">
      <c r="A601"/>
      <c r="C601"/>
      <c r="D601"/>
      <c r="E601" s="8"/>
      <c r="F601"/>
      <c r="G601"/>
      <c r="H601" s="62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s="10" customFormat="1" x14ac:dyDescent="0.25">
      <c r="A602"/>
      <c r="C602"/>
      <c r="D602"/>
      <c r="E602" s="8"/>
      <c r="F602"/>
      <c r="G602"/>
      <c r="H602" s="6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s="10" customFormat="1" x14ac:dyDescent="0.25">
      <c r="A603"/>
      <c r="C603"/>
      <c r="D603"/>
      <c r="E603" s="8"/>
      <c r="F603"/>
      <c r="G603"/>
      <c r="H603" s="62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s="10" customFormat="1" x14ac:dyDescent="0.25">
      <c r="A604"/>
      <c r="C604"/>
      <c r="D604"/>
      <c r="E604" s="8"/>
      <c r="F604"/>
      <c r="G604"/>
      <c r="H604" s="62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s="10" customFormat="1" x14ac:dyDescent="0.25">
      <c r="A605"/>
      <c r="C605"/>
      <c r="D605"/>
      <c r="E605" s="8"/>
      <c r="F605"/>
      <c r="G605"/>
      <c r="H605" s="62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s="10" customFormat="1" x14ac:dyDescent="0.25">
      <c r="A606"/>
      <c r="C606"/>
      <c r="D606"/>
      <c r="E606" s="8"/>
      <c r="F606"/>
      <c r="G606"/>
      <c r="H606" s="62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s="10" customFormat="1" x14ac:dyDescent="0.25">
      <c r="A607"/>
      <c r="C607"/>
      <c r="D607"/>
      <c r="E607" s="8"/>
      <c r="F607"/>
      <c r="G607"/>
      <c r="H607" s="62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s="10" customFormat="1" x14ac:dyDescent="0.25">
      <c r="A608"/>
      <c r="C608"/>
      <c r="D608"/>
      <c r="E608" s="8"/>
      <c r="F608"/>
      <c r="G608"/>
      <c r="H608" s="62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s="10" customFormat="1" x14ac:dyDescent="0.25">
      <c r="A609"/>
      <c r="C609"/>
      <c r="D609"/>
      <c r="E609" s="8"/>
      <c r="F609"/>
      <c r="G609"/>
      <c r="H609" s="62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s="10" customFormat="1" x14ac:dyDescent="0.25">
      <c r="A610"/>
      <c r="C610"/>
      <c r="D610"/>
      <c r="E610" s="8"/>
      <c r="F610"/>
      <c r="G610"/>
      <c r="H610" s="62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s="10" customFormat="1" x14ac:dyDescent="0.25">
      <c r="A611"/>
      <c r="C611"/>
      <c r="D611"/>
      <c r="E611" s="8"/>
      <c r="F611"/>
      <c r="G611"/>
      <c r="H611" s="62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s="10" customFormat="1" x14ac:dyDescent="0.25">
      <c r="A612"/>
      <c r="C612"/>
      <c r="D612"/>
      <c r="E612" s="8"/>
      <c r="F612"/>
      <c r="G612"/>
      <c r="H612" s="6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s="10" customFormat="1" x14ac:dyDescent="0.25">
      <c r="A613"/>
      <c r="C613"/>
      <c r="D613"/>
      <c r="E613" s="8"/>
      <c r="F613"/>
      <c r="G613"/>
      <c r="H613" s="62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s="10" customFormat="1" x14ac:dyDescent="0.25">
      <c r="A614"/>
      <c r="C614"/>
      <c r="D614"/>
      <c r="E614" s="8"/>
      <c r="F614"/>
      <c r="G614"/>
      <c r="H614" s="62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s="10" customFormat="1" x14ac:dyDescent="0.25">
      <c r="A615"/>
      <c r="C615"/>
      <c r="D615"/>
      <c r="E615" s="8"/>
      <c r="F615"/>
      <c r="G615"/>
      <c r="H615" s="62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s="10" customFormat="1" x14ac:dyDescent="0.25">
      <c r="A616"/>
      <c r="C616"/>
      <c r="D616"/>
      <c r="E616" s="8"/>
      <c r="F616"/>
      <c r="G616"/>
      <c r="H616" s="62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s="10" customFormat="1" x14ac:dyDescent="0.25">
      <c r="A617"/>
      <c r="C617"/>
      <c r="D617"/>
      <c r="E617" s="8"/>
      <c r="F617"/>
      <c r="G617"/>
      <c r="H617" s="62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s="10" customFormat="1" x14ac:dyDescent="0.25">
      <c r="A618"/>
      <c r="C618"/>
      <c r="D618"/>
      <c r="E618" s="8"/>
      <c r="F618"/>
      <c r="G618"/>
      <c r="H618" s="62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s="10" customFormat="1" x14ac:dyDescent="0.25">
      <c r="A619"/>
      <c r="C619"/>
      <c r="D619"/>
      <c r="E619" s="8"/>
      <c r="F619"/>
      <c r="G619"/>
      <c r="H619" s="62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s="10" customFormat="1" x14ac:dyDescent="0.25">
      <c r="A620"/>
      <c r="C620"/>
      <c r="D620"/>
      <c r="E620" s="8"/>
      <c r="F620"/>
      <c r="G620"/>
      <c r="H620" s="62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s="10" customFormat="1" x14ac:dyDescent="0.25">
      <c r="A621"/>
      <c r="C621"/>
      <c r="D621"/>
      <c r="E621" s="8"/>
      <c r="F621"/>
      <c r="G621"/>
      <c r="H621" s="62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s="10" customFormat="1" x14ac:dyDescent="0.25">
      <c r="A622"/>
      <c r="C622"/>
      <c r="D622"/>
      <c r="E622" s="8"/>
      <c r="F622"/>
      <c r="G622"/>
      <c r="H622" s="6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s="10" customFormat="1" x14ac:dyDescent="0.25">
      <c r="A623"/>
      <c r="C623"/>
      <c r="D623"/>
      <c r="E623" s="8"/>
      <c r="F623"/>
      <c r="G623"/>
      <c r="H623" s="62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s="10" customFormat="1" x14ac:dyDescent="0.25">
      <c r="A624"/>
      <c r="C624"/>
      <c r="D624"/>
      <c r="E624" s="8"/>
      <c r="F624"/>
      <c r="G624"/>
      <c r="H624" s="62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s="10" customFormat="1" x14ac:dyDescent="0.25">
      <c r="A625"/>
      <c r="C625"/>
      <c r="D625"/>
      <c r="E625" s="8"/>
      <c r="F625"/>
      <c r="G625"/>
      <c r="H625" s="62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s="10" customFormat="1" x14ac:dyDescent="0.25">
      <c r="A626"/>
      <c r="C626"/>
      <c r="D626"/>
      <c r="E626" s="8"/>
      <c r="F626"/>
      <c r="G626"/>
      <c r="H626" s="62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s="10" customFormat="1" x14ac:dyDescent="0.25">
      <c r="A627"/>
      <c r="C627"/>
      <c r="D627"/>
      <c r="E627" s="8"/>
      <c r="F627"/>
      <c r="G627"/>
      <c r="H627" s="62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s="10" customFormat="1" x14ac:dyDescent="0.25">
      <c r="A628"/>
      <c r="C628"/>
      <c r="D628"/>
      <c r="E628" s="8"/>
      <c r="F628"/>
      <c r="G628"/>
      <c r="H628" s="62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s="10" customFormat="1" x14ac:dyDescent="0.25">
      <c r="A629"/>
      <c r="C629"/>
      <c r="D629"/>
      <c r="E629" s="8"/>
      <c r="F629"/>
      <c r="G629"/>
      <c r="H629" s="62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s="10" customFormat="1" x14ac:dyDescent="0.25">
      <c r="A630"/>
      <c r="C630"/>
      <c r="D630"/>
      <c r="E630" s="8"/>
      <c r="F630"/>
      <c r="G630"/>
      <c r="H630" s="62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s="10" customFormat="1" x14ac:dyDescent="0.25">
      <c r="A631"/>
      <c r="C631"/>
      <c r="D631"/>
      <c r="E631" s="8"/>
      <c r="F631"/>
      <c r="G631"/>
      <c r="H631" s="62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s="10" customFormat="1" x14ac:dyDescent="0.25">
      <c r="A632"/>
      <c r="C632"/>
      <c r="D632"/>
      <c r="E632" s="8"/>
      <c r="F632"/>
      <c r="G632"/>
      <c r="H632" s="6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s="10" customFormat="1" x14ac:dyDescent="0.25">
      <c r="A633"/>
      <c r="C633"/>
      <c r="D633"/>
      <c r="E633" s="8"/>
      <c r="F633"/>
      <c r="G633"/>
      <c r="H633" s="62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s="10" customFormat="1" x14ac:dyDescent="0.25">
      <c r="A634"/>
      <c r="C634"/>
      <c r="D634"/>
      <c r="E634" s="8"/>
      <c r="F634"/>
      <c r="G634"/>
      <c r="H634" s="62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s="10" customFormat="1" x14ac:dyDescent="0.25">
      <c r="A635"/>
      <c r="C635"/>
      <c r="D635"/>
      <c r="E635" s="8"/>
      <c r="F635"/>
      <c r="G635"/>
      <c r="H635" s="62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s="10" customFormat="1" x14ac:dyDescent="0.25">
      <c r="A636"/>
      <c r="C636"/>
      <c r="D636"/>
      <c r="E636" s="8"/>
      <c r="F636"/>
      <c r="G636"/>
      <c r="H636" s="62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s="10" customFormat="1" x14ac:dyDescent="0.25">
      <c r="A637"/>
      <c r="C637"/>
      <c r="D637"/>
      <c r="E637" s="8"/>
      <c r="F637"/>
      <c r="G637"/>
      <c r="H637" s="62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s="10" customFormat="1" x14ac:dyDescent="0.25">
      <c r="A638"/>
      <c r="C638"/>
      <c r="D638"/>
      <c r="E638" s="8"/>
      <c r="F638"/>
      <c r="G638"/>
      <c r="H638" s="62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s="10" customFormat="1" x14ac:dyDescent="0.25">
      <c r="A639"/>
      <c r="C639"/>
      <c r="D639"/>
      <c r="E639" s="8"/>
      <c r="F639"/>
      <c r="G639"/>
      <c r="H639" s="62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s="10" customFormat="1" x14ac:dyDescent="0.25">
      <c r="A640"/>
      <c r="C640"/>
      <c r="D640"/>
      <c r="E640" s="8"/>
      <c r="F640"/>
      <c r="G640"/>
      <c r="H640" s="62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s="10" customFormat="1" x14ac:dyDescent="0.25">
      <c r="A641"/>
      <c r="C641"/>
      <c r="D641"/>
      <c r="E641" s="8"/>
      <c r="F641"/>
      <c r="G641"/>
      <c r="H641" s="62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s="10" customFormat="1" x14ac:dyDescent="0.25">
      <c r="A642"/>
      <c r="C642"/>
      <c r="D642"/>
      <c r="E642" s="8"/>
      <c r="F642"/>
      <c r="G642"/>
      <c r="H642" s="6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s="10" customFormat="1" x14ac:dyDescent="0.25">
      <c r="A643"/>
      <c r="C643"/>
      <c r="D643"/>
      <c r="E643" s="8"/>
      <c r="F643"/>
      <c r="G643"/>
      <c r="H643" s="62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s="10" customFormat="1" x14ac:dyDescent="0.25">
      <c r="A644"/>
      <c r="C644"/>
      <c r="D644"/>
      <c r="E644" s="8"/>
      <c r="F644"/>
      <c r="G644"/>
      <c r="H644" s="62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s="10" customFormat="1" x14ac:dyDescent="0.25">
      <c r="A645"/>
      <c r="C645"/>
      <c r="D645"/>
      <c r="E645" s="8"/>
      <c r="F645"/>
      <c r="G645"/>
      <c r="H645" s="62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s="10" customFormat="1" x14ac:dyDescent="0.25">
      <c r="A646"/>
      <c r="C646"/>
      <c r="D646"/>
      <c r="E646" s="8"/>
      <c r="F646"/>
      <c r="G646"/>
      <c r="H646" s="62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s="10" customFormat="1" x14ac:dyDescent="0.25">
      <c r="A647"/>
      <c r="C647"/>
      <c r="D647"/>
      <c r="E647" s="8"/>
      <c r="F647"/>
      <c r="G647"/>
      <c r="H647" s="62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s="10" customFormat="1" x14ac:dyDescent="0.25">
      <c r="A648"/>
      <c r="C648"/>
      <c r="D648"/>
      <c r="E648" s="8"/>
      <c r="F648"/>
      <c r="G648"/>
      <c r="H648" s="62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s="10" customFormat="1" x14ac:dyDescent="0.25">
      <c r="A649"/>
      <c r="C649"/>
      <c r="D649"/>
      <c r="E649" s="8"/>
      <c r="F649"/>
      <c r="G649"/>
      <c r="H649" s="62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s="10" customFormat="1" x14ac:dyDescent="0.25">
      <c r="A650"/>
      <c r="C650"/>
      <c r="D650"/>
      <c r="E650" s="8"/>
      <c r="F650"/>
      <c r="G650"/>
      <c r="H650" s="62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s="10" customFormat="1" x14ac:dyDescent="0.25">
      <c r="A651"/>
      <c r="C651"/>
      <c r="D651"/>
      <c r="E651" s="8"/>
      <c r="F651"/>
      <c r="G651"/>
      <c r="H651" s="62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s="10" customFormat="1" x14ac:dyDescent="0.25">
      <c r="A652"/>
      <c r="C652"/>
      <c r="D652"/>
      <c r="E652" s="8"/>
      <c r="F652"/>
      <c r="G652"/>
      <c r="H652" s="6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s="10" customFormat="1" x14ac:dyDescent="0.25">
      <c r="A653"/>
      <c r="C653"/>
      <c r="D653"/>
      <c r="E653" s="8"/>
      <c r="F653"/>
      <c r="G653"/>
      <c r="H653" s="62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s="10" customFormat="1" x14ac:dyDescent="0.25">
      <c r="A654"/>
      <c r="C654"/>
      <c r="D654"/>
      <c r="E654" s="8"/>
      <c r="F654"/>
      <c r="G654"/>
      <c r="H654" s="62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s="10" customFormat="1" x14ac:dyDescent="0.25">
      <c r="A655"/>
      <c r="C655"/>
      <c r="D655"/>
      <c r="E655" s="8"/>
      <c r="F655"/>
      <c r="G655"/>
      <c r="H655" s="62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s="10" customFormat="1" x14ac:dyDescent="0.25">
      <c r="A656"/>
      <c r="C656"/>
      <c r="D656"/>
      <c r="E656" s="8"/>
      <c r="F656"/>
      <c r="G656"/>
      <c r="H656" s="62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s="10" customFormat="1" x14ac:dyDescent="0.25">
      <c r="A657"/>
      <c r="C657"/>
      <c r="D657"/>
      <c r="E657" s="8"/>
      <c r="F657"/>
      <c r="G657"/>
      <c r="H657" s="62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s="10" customFormat="1" x14ac:dyDescent="0.25">
      <c r="A658"/>
      <c r="C658"/>
      <c r="D658"/>
      <c r="E658" s="8"/>
      <c r="F658"/>
      <c r="G658"/>
      <c r="H658" s="62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s="10" customFormat="1" x14ac:dyDescent="0.25">
      <c r="A659"/>
      <c r="C659"/>
      <c r="D659"/>
      <c r="E659" s="8"/>
      <c r="F659"/>
      <c r="G659"/>
      <c r="H659" s="62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s="10" customFormat="1" x14ac:dyDescent="0.25">
      <c r="A660"/>
      <c r="C660"/>
      <c r="D660"/>
      <c r="E660" s="8"/>
      <c r="F660"/>
      <c r="G660"/>
      <c r="H660" s="62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s="10" customFormat="1" x14ac:dyDescent="0.25">
      <c r="A661"/>
      <c r="C661"/>
      <c r="D661"/>
      <c r="E661" s="8"/>
      <c r="F661"/>
      <c r="G661"/>
      <c r="H661" s="62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s="10" customFormat="1" x14ac:dyDescent="0.25">
      <c r="A662"/>
      <c r="C662"/>
      <c r="D662"/>
      <c r="E662" s="8"/>
      <c r="F662"/>
      <c r="G662"/>
      <c r="H662" s="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s="10" customFormat="1" x14ac:dyDescent="0.25">
      <c r="A663"/>
      <c r="C663"/>
      <c r="D663"/>
      <c r="E663" s="8"/>
      <c r="F663"/>
      <c r="G663"/>
      <c r="H663" s="62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s="10" customFormat="1" x14ac:dyDescent="0.25">
      <c r="A664"/>
      <c r="C664"/>
      <c r="D664"/>
      <c r="E664" s="8"/>
      <c r="F664"/>
      <c r="G664"/>
      <c r="H664" s="62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s="10" customFormat="1" x14ac:dyDescent="0.25">
      <c r="A665"/>
      <c r="C665"/>
      <c r="D665"/>
      <c r="E665" s="8"/>
      <c r="F665"/>
      <c r="G665"/>
      <c r="H665" s="62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s="10" customFormat="1" x14ac:dyDescent="0.25">
      <c r="A666"/>
      <c r="C666"/>
      <c r="D666"/>
      <c r="E666" s="8"/>
      <c r="F666"/>
      <c r="G666"/>
      <c r="H666" s="62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s="10" customFormat="1" x14ac:dyDescent="0.25">
      <c r="A667"/>
      <c r="C667"/>
      <c r="D667"/>
      <c r="E667" s="8"/>
      <c r="F667"/>
      <c r="G667"/>
      <c r="H667" s="62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s="10" customFormat="1" x14ac:dyDescent="0.25">
      <c r="A668"/>
      <c r="C668"/>
      <c r="D668"/>
      <c r="E668" s="8"/>
      <c r="F668"/>
      <c r="G668"/>
      <c r="H668" s="62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s="10" customFormat="1" x14ac:dyDescent="0.25">
      <c r="A669"/>
      <c r="C669"/>
      <c r="D669"/>
      <c r="E669" s="8"/>
      <c r="F669"/>
      <c r="G669"/>
      <c r="H669" s="62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s="10" customFormat="1" x14ac:dyDescent="0.25">
      <c r="A670"/>
      <c r="C670"/>
      <c r="D670"/>
      <c r="E670" s="8"/>
      <c r="F670"/>
      <c r="G670"/>
      <c r="H670" s="62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s="10" customFormat="1" x14ac:dyDescent="0.25">
      <c r="A671"/>
      <c r="C671"/>
      <c r="D671"/>
      <c r="E671" s="8"/>
      <c r="F671"/>
      <c r="G671"/>
      <c r="H671" s="62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s="10" customFormat="1" x14ac:dyDescent="0.25">
      <c r="A672"/>
      <c r="C672"/>
      <c r="D672"/>
      <c r="E672" s="8"/>
      <c r="F672"/>
      <c r="G672"/>
      <c r="H672" s="6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s="10" customFormat="1" x14ac:dyDescent="0.25">
      <c r="A673"/>
      <c r="C673"/>
      <c r="D673"/>
      <c r="E673" s="8"/>
      <c r="F673"/>
      <c r="G673"/>
      <c r="H673" s="62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s="10" customFormat="1" x14ac:dyDescent="0.25">
      <c r="A674"/>
      <c r="C674"/>
      <c r="D674"/>
      <c r="E674" s="8"/>
      <c r="F674"/>
      <c r="G674"/>
      <c r="H674" s="62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s="10" customFormat="1" x14ac:dyDescent="0.25">
      <c r="A675"/>
      <c r="C675"/>
      <c r="D675"/>
      <c r="E675" s="8"/>
      <c r="F675"/>
      <c r="G675"/>
      <c r="H675" s="62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s="10" customFormat="1" x14ac:dyDescent="0.25">
      <c r="A676"/>
      <c r="C676"/>
      <c r="D676"/>
      <c r="E676" s="8"/>
      <c r="F676"/>
      <c r="G676"/>
      <c r="H676" s="62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s="10" customFormat="1" x14ac:dyDescent="0.25">
      <c r="A677"/>
      <c r="C677"/>
      <c r="D677"/>
      <c r="E677" s="8"/>
      <c r="F677"/>
      <c r="G677"/>
      <c r="H677" s="62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s="10" customFormat="1" x14ac:dyDescent="0.25">
      <c r="A678"/>
      <c r="C678"/>
      <c r="D678"/>
      <c r="E678" s="8"/>
      <c r="F678"/>
      <c r="G678"/>
      <c r="H678" s="62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s="10" customFormat="1" x14ac:dyDescent="0.25">
      <c r="A679"/>
      <c r="C679"/>
      <c r="D679"/>
      <c r="E679" s="8"/>
      <c r="F679"/>
      <c r="G679"/>
      <c r="H679" s="62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s="10" customFormat="1" x14ac:dyDescent="0.25">
      <c r="A680"/>
      <c r="C680"/>
      <c r="D680"/>
      <c r="E680" s="8"/>
      <c r="F680"/>
      <c r="G680"/>
      <c r="H680" s="62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s="10" customFormat="1" x14ac:dyDescent="0.25">
      <c r="A681"/>
      <c r="C681"/>
      <c r="D681"/>
      <c r="E681" s="8"/>
      <c r="F681"/>
      <c r="G681"/>
      <c r="H681" s="62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s="10" customFormat="1" x14ac:dyDescent="0.25">
      <c r="A682"/>
      <c r="C682"/>
      <c r="D682"/>
      <c r="E682" s="8"/>
      <c r="F682"/>
      <c r="G682"/>
      <c r="H682" s="6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s="10" customFormat="1" x14ac:dyDescent="0.25">
      <c r="A683"/>
      <c r="C683"/>
      <c r="D683"/>
      <c r="E683" s="8"/>
      <c r="F683"/>
      <c r="G683"/>
      <c r="H683" s="62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s="10" customFormat="1" x14ac:dyDescent="0.25">
      <c r="A684"/>
      <c r="C684"/>
      <c r="D684"/>
      <c r="E684" s="8"/>
      <c r="F684"/>
      <c r="G684"/>
      <c r="H684" s="62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s="10" customFormat="1" x14ac:dyDescent="0.25">
      <c r="A685"/>
      <c r="C685"/>
      <c r="D685"/>
      <c r="E685" s="8"/>
      <c r="F685"/>
      <c r="G685"/>
      <c r="H685" s="62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s="10" customFormat="1" x14ac:dyDescent="0.25">
      <c r="A686"/>
      <c r="C686"/>
      <c r="D686"/>
      <c r="E686" s="8"/>
      <c r="F686"/>
      <c r="G686"/>
      <c r="H686" s="62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s="10" customFormat="1" x14ac:dyDescent="0.25">
      <c r="A687"/>
      <c r="C687"/>
      <c r="D687"/>
      <c r="E687" s="8"/>
      <c r="F687"/>
      <c r="G687"/>
      <c r="H687" s="62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s="10" customFormat="1" x14ac:dyDescent="0.25">
      <c r="A688"/>
      <c r="C688"/>
      <c r="D688"/>
      <c r="E688" s="8"/>
      <c r="F688"/>
      <c r="G688"/>
      <c r="H688" s="62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s="10" customFormat="1" x14ac:dyDescent="0.25">
      <c r="A689"/>
      <c r="C689"/>
      <c r="D689"/>
      <c r="E689" s="8"/>
      <c r="F689"/>
      <c r="G689"/>
      <c r="H689" s="62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s="10" customFormat="1" x14ac:dyDescent="0.25">
      <c r="A690"/>
      <c r="C690"/>
      <c r="D690"/>
      <c r="E690" s="8"/>
      <c r="F690"/>
      <c r="G690"/>
      <c r="H690" s="62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s="10" customFormat="1" x14ac:dyDescent="0.25">
      <c r="A691"/>
      <c r="C691"/>
      <c r="D691"/>
      <c r="E691" s="8"/>
      <c r="F691"/>
      <c r="G691"/>
      <c r="H691" s="62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s="10" customFormat="1" x14ac:dyDescent="0.25">
      <c r="A692"/>
      <c r="C692"/>
      <c r="D692"/>
      <c r="E692" s="8"/>
      <c r="F692"/>
      <c r="G692"/>
      <c r="H692" s="6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s="10" customFormat="1" x14ac:dyDescent="0.25">
      <c r="A693"/>
      <c r="C693"/>
      <c r="D693"/>
      <c r="E693" s="8"/>
      <c r="F693"/>
      <c r="G693"/>
      <c r="H693" s="62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s="10" customFormat="1" x14ac:dyDescent="0.25">
      <c r="A694"/>
      <c r="C694"/>
      <c r="D694"/>
      <c r="E694" s="8"/>
      <c r="F694"/>
      <c r="G694"/>
      <c r="H694" s="62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s="10" customFormat="1" x14ac:dyDescent="0.25">
      <c r="A695"/>
      <c r="C695"/>
      <c r="D695"/>
      <c r="E695" s="8"/>
      <c r="F695"/>
      <c r="G695"/>
      <c r="H695" s="62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s="10" customFormat="1" x14ac:dyDescent="0.25">
      <c r="A696"/>
      <c r="C696"/>
      <c r="D696"/>
      <c r="E696" s="8"/>
      <c r="F696"/>
      <c r="G696"/>
      <c r="H696" s="62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s="10" customFormat="1" x14ac:dyDescent="0.25">
      <c r="A697"/>
      <c r="C697"/>
      <c r="D697"/>
      <c r="E697" s="8"/>
      <c r="F697"/>
      <c r="G697"/>
      <c r="H697" s="62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s="10" customFormat="1" x14ac:dyDescent="0.25">
      <c r="A698"/>
      <c r="C698"/>
      <c r="D698"/>
      <c r="E698" s="8"/>
      <c r="F698"/>
      <c r="G698"/>
      <c r="H698" s="62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s="10" customFormat="1" x14ac:dyDescent="0.25">
      <c r="A699"/>
      <c r="C699"/>
      <c r="D699"/>
      <c r="E699" s="8"/>
      <c r="F699"/>
      <c r="G699"/>
      <c r="H699" s="62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s="10" customFormat="1" x14ac:dyDescent="0.25">
      <c r="A700"/>
      <c r="C700"/>
      <c r="D700"/>
      <c r="E700" s="8"/>
      <c r="F700"/>
      <c r="G700"/>
      <c r="H700" s="62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s="10" customFormat="1" x14ac:dyDescent="0.25">
      <c r="A701"/>
      <c r="C701"/>
      <c r="D701"/>
      <c r="E701" s="8"/>
      <c r="F701"/>
      <c r="G701"/>
      <c r="H701" s="62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s="10" customFormat="1" x14ac:dyDescent="0.25">
      <c r="A702"/>
      <c r="C702"/>
      <c r="D702"/>
      <c r="E702" s="8"/>
      <c r="F702"/>
      <c r="G702"/>
      <c r="H702" s="6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s="10" customFormat="1" x14ac:dyDescent="0.25">
      <c r="A703"/>
      <c r="C703"/>
      <c r="D703"/>
      <c r="E703" s="8"/>
      <c r="F703"/>
      <c r="G703"/>
      <c r="H703" s="62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s="10" customFormat="1" x14ac:dyDescent="0.25">
      <c r="A704"/>
      <c r="C704"/>
      <c r="D704"/>
      <c r="E704" s="8"/>
      <c r="F704"/>
      <c r="G704"/>
      <c r="H704" s="62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s="10" customFormat="1" x14ac:dyDescent="0.25">
      <c r="A705"/>
      <c r="C705"/>
      <c r="D705"/>
      <c r="E705" s="8"/>
      <c r="F705"/>
      <c r="G705"/>
      <c r="H705" s="62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s="10" customFormat="1" x14ac:dyDescent="0.25">
      <c r="A706"/>
      <c r="C706"/>
      <c r="D706"/>
      <c r="E706" s="8"/>
      <c r="F706"/>
      <c r="G706"/>
      <c r="H706" s="62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s="10" customFormat="1" x14ac:dyDescent="0.25">
      <c r="A707"/>
      <c r="C707"/>
      <c r="D707"/>
      <c r="E707" s="8"/>
      <c r="F707"/>
      <c r="G707"/>
      <c r="H707" s="62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s="10" customFormat="1" x14ac:dyDescent="0.25">
      <c r="A708"/>
      <c r="C708"/>
      <c r="D708"/>
      <c r="E708" s="8"/>
      <c r="F708"/>
      <c r="G708"/>
      <c r="H708" s="62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s="10" customFormat="1" x14ac:dyDescent="0.25">
      <c r="A709"/>
      <c r="C709"/>
      <c r="D709"/>
      <c r="E709" s="8"/>
      <c r="F709"/>
      <c r="G709"/>
      <c r="H709" s="62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s="10" customFormat="1" x14ac:dyDescent="0.25">
      <c r="A710"/>
      <c r="C710"/>
      <c r="D710"/>
      <c r="E710" s="8"/>
      <c r="F710"/>
      <c r="G710"/>
      <c r="H710" s="62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s="10" customFormat="1" x14ac:dyDescent="0.25">
      <c r="A711"/>
      <c r="C711"/>
      <c r="D711"/>
      <c r="E711" s="8"/>
      <c r="F711"/>
      <c r="G711"/>
      <c r="H711" s="62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s="10" customFormat="1" x14ac:dyDescent="0.25">
      <c r="A712"/>
      <c r="C712"/>
      <c r="D712"/>
      <c r="E712" s="8"/>
      <c r="F712"/>
      <c r="G712"/>
      <c r="H712" s="6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s="10" customFormat="1" x14ac:dyDescent="0.25">
      <c r="A713"/>
      <c r="C713"/>
      <c r="D713"/>
      <c r="E713" s="8"/>
      <c r="F713"/>
      <c r="G713"/>
      <c r="H713" s="62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s="10" customFormat="1" x14ac:dyDescent="0.25">
      <c r="A714"/>
      <c r="C714"/>
      <c r="D714"/>
      <c r="E714" s="8"/>
      <c r="F714"/>
      <c r="G714"/>
      <c r="H714" s="62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s="10" customFormat="1" x14ac:dyDescent="0.25">
      <c r="A715"/>
      <c r="C715"/>
      <c r="D715"/>
      <c r="E715" s="8"/>
      <c r="F715"/>
      <c r="G715"/>
      <c r="H715" s="62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s="10" customFormat="1" x14ac:dyDescent="0.25">
      <c r="A716"/>
      <c r="C716"/>
      <c r="D716"/>
      <c r="E716" s="8"/>
      <c r="F716"/>
      <c r="G716"/>
      <c r="H716" s="62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s="10" customFormat="1" x14ac:dyDescent="0.25">
      <c r="A717"/>
      <c r="C717"/>
      <c r="D717"/>
      <c r="E717" s="8"/>
      <c r="F717"/>
      <c r="G717"/>
      <c r="H717" s="62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s="10" customFormat="1" x14ac:dyDescent="0.25">
      <c r="A718"/>
      <c r="C718"/>
      <c r="D718"/>
      <c r="E718" s="8"/>
      <c r="F718"/>
      <c r="G718"/>
      <c r="H718" s="62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s="10" customFormat="1" x14ac:dyDescent="0.25">
      <c r="A719"/>
      <c r="C719"/>
      <c r="D719"/>
      <c r="E719" s="8"/>
      <c r="F719"/>
      <c r="G719"/>
      <c r="H719" s="62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s="10" customFormat="1" x14ac:dyDescent="0.25">
      <c r="A720"/>
      <c r="C720"/>
      <c r="D720"/>
      <c r="E720" s="8"/>
      <c r="F720"/>
      <c r="G720"/>
      <c r="H720" s="62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s="10" customFormat="1" x14ac:dyDescent="0.25">
      <c r="A721"/>
      <c r="C721"/>
      <c r="D721"/>
      <c r="E721" s="8"/>
      <c r="F721"/>
      <c r="G721"/>
      <c r="H721" s="62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s="10" customFormat="1" x14ac:dyDescent="0.25">
      <c r="A722"/>
      <c r="C722"/>
      <c r="D722"/>
      <c r="E722" s="8"/>
      <c r="F722"/>
      <c r="G722"/>
      <c r="H722" s="6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s="10" customFormat="1" x14ac:dyDescent="0.25">
      <c r="A723"/>
      <c r="C723"/>
      <c r="D723"/>
      <c r="E723" s="8"/>
      <c r="F723"/>
      <c r="G723"/>
      <c r="H723" s="62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s="10" customFormat="1" x14ac:dyDescent="0.25">
      <c r="A724"/>
      <c r="C724"/>
      <c r="D724"/>
      <c r="E724" s="8"/>
      <c r="F724"/>
      <c r="G724"/>
      <c r="H724" s="62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s="10" customFormat="1" x14ac:dyDescent="0.25">
      <c r="A725"/>
      <c r="C725"/>
      <c r="D725"/>
      <c r="E725" s="8"/>
      <c r="F725"/>
      <c r="G725"/>
      <c r="H725" s="62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s="10" customFormat="1" x14ac:dyDescent="0.25">
      <c r="A726"/>
      <c r="C726"/>
      <c r="D726"/>
      <c r="E726" s="8"/>
      <c r="F726"/>
      <c r="G726"/>
      <c r="H726" s="62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s="10" customFormat="1" x14ac:dyDescent="0.25">
      <c r="A727"/>
      <c r="C727"/>
      <c r="D727"/>
      <c r="E727" s="8"/>
      <c r="F727"/>
      <c r="G727"/>
      <c r="H727" s="62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s="10" customFormat="1" x14ac:dyDescent="0.25">
      <c r="A728"/>
      <c r="C728"/>
      <c r="D728"/>
      <c r="E728" s="8"/>
      <c r="F728"/>
      <c r="G728"/>
      <c r="H728" s="62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s="10" customFormat="1" x14ac:dyDescent="0.25">
      <c r="A729"/>
      <c r="C729"/>
      <c r="D729"/>
      <c r="E729" s="8"/>
      <c r="F729"/>
      <c r="G729"/>
      <c r="H729" s="62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s="10" customFormat="1" x14ac:dyDescent="0.25">
      <c r="A730"/>
      <c r="C730"/>
      <c r="D730"/>
      <c r="E730" s="8"/>
      <c r="F730"/>
      <c r="G730"/>
      <c r="H730" s="62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s="10" customFormat="1" x14ac:dyDescent="0.25">
      <c r="A731"/>
      <c r="C731"/>
      <c r="D731"/>
      <c r="E731" s="8"/>
      <c r="F731"/>
      <c r="G731"/>
      <c r="H731" s="62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s="10" customFormat="1" x14ac:dyDescent="0.25">
      <c r="A732"/>
      <c r="C732"/>
      <c r="D732"/>
      <c r="E732" s="8"/>
      <c r="F732"/>
      <c r="G732"/>
      <c r="H732" s="6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s="10" customFormat="1" x14ac:dyDescent="0.25">
      <c r="A733"/>
      <c r="C733"/>
      <c r="D733"/>
      <c r="E733" s="8"/>
      <c r="F733"/>
      <c r="G733"/>
      <c r="H733" s="62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s="10" customFormat="1" x14ac:dyDescent="0.25">
      <c r="A734"/>
      <c r="C734"/>
      <c r="D734"/>
      <c r="E734" s="8"/>
      <c r="F734"/>
      <c r="G734"/>
      <c r="H734" s="62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s="10" customFormat="1" x14ac:dyDescent="0.25">
      <c r="A735"/>
      <c r="C735"/>
      <c r="D735"/>
      <c r="E735" s="8"/>
      <c r="F735"/>
      <c r="G735"/>
      <c r="H735" s="62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s="10" customFormat="1" x14ac:dyDescent="0.25">
      <c r="A736"/>
      <c r="C736"/>
      <c r="D736"/>
      <c r="E736" s="8"/>
      <c r="F736"/>
      <c r="G736"/>
      <c r="H736" s="62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s="10" customFormat="1" x14ac:dyDescent="0.25">
      <c r="A737"/>
      <c r="C737"/>
      <c r="D737"/>
      <c r="E737" s="8"/>
      <c r="F737"/>
      <c r="G737"/>
      <c r="H737" s="62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s="10" customFormat="1" x14ac:dyDescent="0.25">
      <c r="A738"/>
      <c r="C738"/>
      <c r="D738"/>
      <c r="E738" s="8"/>
      <c r="F738"/>
      <c r="G738"/>
      <c r="H738" s="62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s="10" customFormat="1" x14ac:dyDescent="0.25">
      <c r="A739"/>
      <c r="C739"/>
      <c r="D739"/>
      <c r="E739" s="8"/>
      <c r="F739"/>
      <c r="G739"/>
      <c r="H739" s="62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s="10" customFormat="1" x14ac:dyDescent="0.25">
      <c r="A740"/>
      <c r="C740"/>
      <c r="D740"/>
      <c r="E740" s="8"/>
      <c r="F740"/>
      <c r="G740"/>
      <c r="H740" s="62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s="10" customFormat="1" x14ac:dyDescent="0.25">
      <c r="A741"/>
      <c r="C741"/>
      <c r="D741"/>
      <c r="E741" s="8"/>
      <c r="F741"/>
      <c r="G741"/>
      <c r="H741" s="62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s="10" customFormat="1" x14ac:dyDescent="0.25">
      <c r="A742"/>
      <c r="C742"/>
      <c r="D742"/>
      <c r="E742" s="8"/>
      <c r="F742"/>
      <c r="G742"/>
      <c r="H742" s="6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s="10" customFormat="1" x14ac:dyDescent="0.25">
      <c r="A743"/>
      <c r="C743"/>
      <c r="D743"/>
      <c r="E743" s="8"/>
      <c r="F743"/>
      <c r="G743"/>
      <c r="H743" s="62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s="10" customFormat="1" x14ac:dyDescent="0.25">
      <c r="A744"/>
      <c r="C744"/>
      <c r="D744"/>
      <c r="E744" s="8"/>
      <c r="F744"/>
      <c r="G744"/>
      <c r="H744" s="62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s="10" customFormat="1" x14ac:dyDescent="0.25">
      <c r="A745"/>
      <c r="C745"/>
      <c r="D745"/>
      <c r="E745" s="8"/>
      <c r="F745"/>
      <c r="G745"/>
      <c r="H745" s="62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s="10" customFormat="1" x14ac:dyDescent="0.25">
      <c r="A746"/>
      <c r="C746"/>
      <c r="D746"/>
      <c r="E746" s="8"/>
      <c r="F746"/>
      <c r="G746"/>
      <c r="H746" s="62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s="10" customFormat="1" x14ac:dyDescent="0.25">
      <c r="A747"/>
      <c r="C747"/>
      <c r="D747"/>
      <c r="E747" s="8"/>
      <c r="F747"/>
      <c r="G747"/>
      <c r="H747" s="62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s="10" customFormat="1" x14ac:dyDescent="0.25">
      <c r="A748"/>
      <c r="C748"/>
      <c r="D748"/>
      <c r="E748" s="8"/>
      <c r="F748"/>
      <c r="G748"/>
      <c r="H748" s="62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s="10" customFormat="1" x14ac:dyDescent="0.25">
      <c r="A749"/>
      <c r="C749"/>
      <c r="D749"/>
      <c r="E749" s="8"/>
      <c r="F749"/>
      <c r="G749"/>
      <c r="H749" s="62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s="10" customFormat="1" x14ac:dyDescent="0.25">
      <c r="A750"/>
      <c r="C750"/>
      <c r="D750"/>
      <c r="E750" s="8"/>
      <c r="F750"/>
      <c r="G750"/>
      <c r="H750" s="62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s="10" customFormat="1" x14ac:dyDescent="0.25">
      <c r="A751"/>
      <c r="C751"/>
      <c r="D751"/>
      <c r="E751" s="8"/>
      <c r="F751"/>
      <c r="G751"/>
      <c r="H751" s="62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s="10" customFormat="1" x14ac:dyDescent="0.25">
      <c r="A752"/>
      <c r="C752"/>
      <c r="D752"/>
      <c r="E752" s="8"/>
      <c r="F752"/>
      <c r="G752"/>
      <c r="H752" s="6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s="10" customFormat="1" x14ac:dyDescent="0.25">
      <c r="A753"/>
      <c r="C753"/>
      <c r="D753"/>
      <c r="E753" s="8"/>
      <c r="F753"/>
      <c r="G753"/>
      <c r="H753" s="62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s="10" customFormat="1" x14ac:dyDescent="0.25">
      <c r="A754"/>
      <c r="C754"/>
      <c r="D754"/>
      <c r="E754" s="8"/>
      <c r="F754"/>
      <c r="G754"/>
      <c r="H754" s="62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s="10" customFormat="1" x14ac:dyDescent="0.25">
      <c r="A755"/>
      <c r="C755"/>
      <c r="D755"/>
      <c r="E755" s="8"/>
      <c r="F755"/>
      <c r="G755"/>
      <c r="H755" s="62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s="10" customFormat="1" x14ac:dyDescent="0.25">
      <c r="A756"/>
      <c r="C756"/>
      <c r="D756"/>
      <c r="E756" s="8"/>
      <c r="F756"/>
      <c r="G756"/>
      <c r="H756" s="62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s="10" customFormat="1" x14ac:dyDescent="0.25">
      <c r="A757"/>
      <c r="C757"/>
      <c r="D757"/>
      <c r="E757" s="8"/>
      <c r="F757"/>
      <c r="G757"/>
      <c r="H757" s="62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s="10" customFormat="1" x14ac:dyDescent="0.25">
      <c r="A758"/>
      <c r="C758"/>
      <c r="D758"/>
      <c r="E758" s="8"/>
      <c r="F758"/>
      <c r="G758"/>
      <c r="H758" s="62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s="10" customFormat="1" x14ac:dyDescent="0.25">
      <c r="A759"/>
      <c r="C759"/>
      <c r="D759"/>
      <c r="E759" s="8"/>
      <c r="F759"/>
      <c r="G759"/>
      <c r="H759" s="62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s="10" customFormat="1" x14ac:dyDescent="0.25">
      <c r="A760"/>
      <c r="C760"/>
      <c r="D760"/>
      <c r="E760" s="8"/>
      <c r="F760"/>
      <c r="G760"/>
      <c r="H760" s="62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s="10" customFormat="1" x14ac:dyDescent="0.25">
      <c r="A761"/>
      <c r="C761"/>
      <c r="D761"/>
      <c r="E761" s="8"/>
      <c r="F761"/>
      <c r="G761"/>
      <c r="H761" s="62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s="10" customFormat="1" x14ac:dyDescent="0.25">
      <c r="A762"/>
      <c r="C762"/>
      <c r="D762"/>
      <c r="E762" s="8"/>
      <c r="F762"/>
      <c r="G762"/>
      <c r="H762" s="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s="10" customFormat="1" x14ac:dyDescent="0.25">
      <c r="A763"/>
      <c r="C763"/>
      <c r="D763"/>
      <c r="E763" s="8"/>
      <c r="F763"/>
      <c r="G763"/>
      <c r="H763" s="62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s="10" customFormat="1" x14ac:dyDescent="0.25">
      <c r="A764"/>
      <c r="C764"/>
      <c r="D764"/>
      <c r="E764" s="8"/>
      <c r="F764"/>
      <c r="G764"/>
      <c r="H764" s="62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s="10" customFormat="1" x14ac:dyDescent="0.25">
      <c r="A765"/>
      <c r="C765"/>
      <c r="D765"/>
      <c r="E765" s="8"/>
      <c r="F765"/>
      <c r="G765"/>
      <c r="H765" s="62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s="10" customFormat="1" x14ac:dyDescent="0.25">
      <c r="A766"/>
      <c r="C766"/>
      <c r="D766"/>
      <c r="E766" s="8"/>
      <c r="F766"/>
      <c r="G766"/>
      <c r="H766" s="62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s="10" customFormat="1" x14ac:dyDescent="0.25">
      <c r="A767"/>
      <c r="C767"/>
      <c r="D767"/>
      <c r="E767" s="8"/>
      <c r="F767"/>
      <c r="G767"/>
      <c r="H767" s="62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s="10" customFormat="1" x14ac:dyDescent="0.25">
      <c r="A768"/>
      <c r="C768"/>
      <c r="D768"/>
      <c r="E768" s="8"/>
      <c r="F768"/>
      <c r="G768"/>
      <c r="H768" s="62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s="10" customFormat="1" x14ac:dyDescent="0.25">
      <c r="A769"/>
      <c r="C769"/>
      <c r="D769"/>
      <c r="E769" s="8"/>
      <c r="F769"/>
      <c r="G769"/>
      <c r="H769" s="62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s="10" customFormat="1" x14ac:dyDescent="0.25">
      <c r="A770"/>
      <c r="C770"/>
      <c r="D770"/>
      <c r="E770" s="8"/>
      <c r="F770"/>
      <c r="G770"/>
      <c r="H770" s="62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s="10" customFormat="1" x14ac:dyDescent="0.25">
      <c r="A771"/>
      <c r="C771"/>
      <c r="D771"/>
      <c r="E771" s="8"/>
      <c r="F771"/>
      <c r="G771"/>
      <c r="H771" s="62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s="10" customFormat="1" x14ac:dyDescent="0.25">
      <c r="A772"/>
      <c r="C772"/>
      <c r="D772"/>
      <c r="E772" s="8"/>
      <c r="F772"/>
      <c r="G772"/>
      <c r="H772" s="6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s="10" customFormat="1" x14ac:dyDescent="0.25">
      <c r="A773"/>
      <c r="C773"/>
      <c r="D773"/>
      <c r="E773" s="8"/>
      <c r="F773"/>
      <c r="G773"/>
      <c r="H773" s="62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s="10" customFormat="1" x14ac:dyDescent="0.25">
      <c r="A774"/>
      <c r="C774"/>
      <c r="D774"/>
      <c r="E774" s="8"/>
      <c r="F774"/>
      <c r="G774"/>
      <c r="H774" s="62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s="10" customFormat="1" x14ac:dyDescent="0.25">
      <c r="A775"/>
      <c r="C775"/>
      <c r="D775"/>
      <c r="E775" s="8"/>
      <c r="F775"/>
      <c r="G775"/>
      <c r="H775" s="62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s="10" customFormat="1" x14ac:dyDescent="0.25">
      <c r="A776"/>
      <c r="C776"/>
      <c r="D776"/>
      <c r="E776" s="8"/>
      <c r="F776"/>
      <c r="G776"/>
      <c r="H776" s="62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s="10" customFormat="1" x14ac:dyDescent="0.25">
      <c r="A777"/>
      <c r="C777"/>
      <c r="D777"/>
      <c r="E777" s="8"/>
      <c r="F777"/>
      <c r="G777"/>
      <c r="H777" s="62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s="10" customFormat="1" x14ac:dyDescent="0.25">
      <c r="A778"/>
      <c r="C778"/>
      <c r="D778"/>
      <c r="E778" s="8"/>
      <c r="F778"/>
      <c r="G778"/>
      <c r="H778" s="62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s="10" customFormat="1" x14ac:dyDescent="0.25">
      <c r="A779"/>
      <c r="C779"/>
      <c r="D779"/>
      <c r="E779" s="8"/>
      <c r="F779"/>
      <c r="G779"/>
      <c r="H779" s="62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s="10" customFormat="1" x14ac:dyDescent="0.25">
      <c r="A780"/>
      <c r="C780"/>
      <c r="D780"/>
      <c r="E780" s="8"/>
      <c r="F780"/>
      <c r="G780"/>
      <c r="H780" s="62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s="10" customFormat="1" x14ac:dyDescent="0.25">
      <c r="A781"/>
      <c r="C781"/>
      <c r="D781"/>
      <c r="E781" s="8"/>
      <c r="F781"/>
      <c r="G781"/>
      <c r="H781" s="62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s="10" customFormat="1" x14ac:dyDescent="0.25">
      <c r="A782"/>
      <c r="C782"/>
      <c r="D782"/>
      <c r="E782" s="8"/>
      <c r="F782"/>
      <c r="G782"/>
      <c r="H782" s="6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s="10" customFormat="1" x14ac:dyDescent="0.25">
      <c r="A783"/>
      <c r="C783"/>
      <c r="D783"/>
      <c r="E783" s="8"/>
      <c r="F783"/>
      <c r="G783"/>
      <c r="H783" s="62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s="10" customFormat="1" x14ac:dyDescent="0.25">
      <c r="A784"/>
      <c r="C784"/>
      <c r="D784"/>
      <c r="E784" s="8"/>
      <c r="F784"/>
      <c r="G784"/>
      <c r="H784" s="62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s="10" customFormat="1" x14ac:dyDescent="0.25">
      <c r="A785"/>
      <c r="C785"/>
      <c r="D785"/>
      <c r="E785" s="8"/>
      <c r="F785"/>
      <c r="G785"/>
      <c r="H785" s="62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s="10" customFormat="1" x14ac:dyDescent="0.25">
      <c r="A786"/>
      <c r="C786"/>
      <c r="D786"/>
      <c r="E786" s="8"/>
      <c r="F786"/>
      <c r="G786"/>
      <c r="H786" s="62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s="10" customFormat="1" x14ac:dyDescent="0.25">
      <c r="A787"/>
      <c r="C787"/>
      <c r="D787"/>
      <c r="E787" s="8"/>
      <c r="F787"/>
      <c r="G787"/>
      <c r="H787" s="62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s="10" customFormat="1" x14ac:dyDescent="0.25">
      <c r="A788"/>
      <c r="C788"/>
      <c r="D788"/>
      <c r="E788" s="8"/>
      <c r="F788"/>
      <c r="G788"/>
      <c r="H788" s="62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s="10" customFormat="1" x14ac:dyDescent="0.25">
      <c r="A789"/>
      <c r="C789"/>
      <c r="D789"/>
      <c r="E789" s="8"/>
      <c r="F789"/>
      <c r="G789"/>
      <c r="H789" s="62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s="10" customFormat="1" x14ac:dyDescent="0.25">
      <c r="A790"/>
      <c r="C790"/>
      <c r="D790"/>
      <c r="E790" s="8"/>
      <c r="F790"/>
      <c r="G790"/>
      <c r="H790" s="62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s="10" customFormat="1" x14ac:dyDescent="0.25">
      <c r="A791"/>
      <c r="C791"/>
      <c r="D791"/>
      <c r="E791" s="8"/>
      <c r="F791"/>
      <c r="G791"/>
      <c r="H791" s="62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s="10" customFormat="1" x14ac:dyDescent="0.25">
      <c r="A792"/>
      <c r="C792"/>
      <c r="D792"/>
      <c r="E792" s="8"/>
      <c r="F792"/>
      <c r="G792"/>
      <c r="H792" s="6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s="10" customFormat="1" x14ac:dyDescent="0.25">
      <c r="A793"/>
      <c r="C793"/>
      <c r="D793"/>
      <c r="E793" s="8"/>
      <c r="F793"/>
      <c r="G793"/>
      <c r="H793" s="62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s="10" customFormat="1" x14ac:dyDescent="0.25">
      <c r="A794"/>
      <c r="C794"/>
      <c r="D794"/>
      <c r="E794" s="8"/>
      <c r="F794"/>
      <c r="G794"/>
      <c r="H794" s="62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s="10" customFormat="1" x14ac:dyDescent="0.25">
      <c r="A795"/>
      <c r="C795"/>
      <c r="D795"/>
      <c r="E795" s="8"/>
      <c r="F795"/>
      <c r="G795"/>
      <c r="H795" s="62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s="10" customFormat="1" x14ac:dyDescent="0.25">
      <c r="A796"/>
      <c r="C796"/>
      <c r="D796"/>
      <c r="E796" s="8"/>
      <c r="F796"/>
      <c r="G796"/>
      <c r="H796" s="62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s="10" customFormat="1" x14ac:dyDescent="0.25">
      <c r="A797"/>
      <c r="C797"/>
      <c r="D797"/>
      <c r="E797" s="8"/>
      <c r="F797"/>
      <c r="G797"/>
      <c r="H797" s="62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s="10" customFormat="1" x14ac:dyDescent="0.25">
      <c r="A798"/>
      <c r="C798"/>
      <c r="D798"/>
      <c r="E798" s="8"/>
      <c r="F798"/>
      <c r="G798"/>
      <c r="H798" s="62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s="10" customFormat="1" x14ac:dyDescent="0.25">
      <c r="A799"/>
      <c r="C799"/>
      <c r="D799"/>
      <c r="E799" s="8"/>
      <c r="F799"/>
      <c r="G799"/>
      <c r="H799" s="62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s="10" customFormat="1" x14ac:dyDescent="0.25">
      <c r="A800"/>
      <c r="C800"/>
      <c r="D800"/>
      <c r="E800" s="8"/>
      <c r="F800"/>
      <c r="G800"/>
      <c r="H800" s="62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s="10" customFormat="1" x14ac:dyDescent="0.25">
      <c r="A801"/>
      <c r="C801"/>
      <c r="D801"/>
      <c r="E801" s="8"/>
      <c r="F801"/>
      <c r="G801"/>
      <c r="H801" s="62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s="10" customFormat="1" x14ac:dyDescent="0.25">
      <c r="A802"/>
      <c r="C802"/>
      <c r="D802"/>
      <c r="E802" s="8"/>
      <c r="F802"/>
      <c r="G802"/>
      <c r="H802" s="6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s="10" customFormat="1" x14ac:dyDescent="0.25">
      <c r="A803"/>
      <c r="C803"/>
      <c r="D803"/>
      <c r="E803" s="8"/>
      <c r="F803"/>
      <c r="G803"/>
      <c r="H803" s="62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s="10" customFormat="1" x14ac:dyDescent="0.25">
      <c r="A804"/>
      <c r="C804"/>
      <c r="D804"/>
      <c r="E804" s="8"/>
      <c r="F804"/>
      <c r="G804"/>
      <c r="H804" s="62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s="10" customFormat="1" x14ac:dyDescent="0.25">
      <c r="A805"/>
      <c r="C805"/>
      <c r="D805"/>
      <c r="E805" s="8"/>
      <c r="F805"/>
      <c r="G805"/>
      <c r="H805" s="62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s="10" customFormat="1" x14ac:dyDescent="0.25">
      <c r="A806"/>
      <c r="C806"/>
      <c r="D806"/>
      <c r="E806" s="8"/>
      <c r="F806"/>
      <c r="G806"/>
      <c r="H806" s="62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s="10" customFormat="1" x14ac:dyDescent="0.25">
      <c r="A807"/>
      <c r="C807"/>
      <c r="D807"/>
      <c r="E807" s="8"/>
      <c r="F807"/>
      <c r="G807"/>
      <c r="H807" s="62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s="10" customFormat="1" x14ac:dyDescent="0.25">
      <c r="A808"/>
      <c r="C808"/>
      <c r="D808"/>
      <c r="E808" s="8"/>
      <c r="F808"/>
      <c r="G808"/>
      <c r="H808" s="62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s="10" customFormat="1" x14ac:dyDescent="0.25">
      <c r="A809"/>
      <c r="C809"/>
      <c r="D809"/>
      <c r="E809" s="8"/>
      <c r="F809"/>
      <c r="G809"/>
      <c r="H809" s="62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s="10" customFormat="1" x14ac:dyDescent="0.25">
      <c r="A810"/>
      <c r="C810"/>
      <c r="D810"/>
      <c r="E810" s="8"/>
      <c r="F810"/>
      <c r="G810"/>
      <c r="H810" s="62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s="10" customFormat="1" x14ac:dyDescent="0.25">
      <c r="A811"/>
      <c r="C811"/>
      <c r="D811"/>
      <c r="E811" s="8"/>
      <c r="F811"/>
      <c r="G811"/>
      <c r="H811" s="62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s="10" customFormat="1" x14ac:dyDescent="0.25">
      <c r="A812"/>
      <c r="C812"/>
      <c r="D812"/>
      <c r="E812" s="8"/>
      <c r="F812"/>
      <c r="G812"/>
      <c r="H812" s="6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s="10" customFormat="1" x14ac:dyDescent="0.25">
      <c r="A813"/>
      <c r="C813"/>
      <c r="D813"/>
      <c r="E813" s="8"/>
      <c r="F813"/>
      <c r="G813"/>
      <c r="H813" s="62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s="10" customFormat="1" x14ac:dyDescent="0.25">
      <c r="A814"/>
      <c r="C814"/>
      <c r="D814"/>
      <c r="E814" s="8"/>
      <c r="F814"/>
      <c r="G814"/>
      <c r="H814" s="62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s="10" customFormat="1" x14ac:dyDescent="0.25">
      <c r="A815"/>
      <c r="C815"/>
      <c r="D815"/>
      <c r="E815" s="8"/>
      <c r="F815"/>
      <c r="G815"/>
      <c r="H815" s="62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s="10" customFormat="1" x14ac:dyDescent="0.25">
      <c r="A816"/>
      <c r="C816"/>
      <c r="D816"/>
      <c r="E816" s="8"/>
      <c r="F816"/>
      <c r="G816"/>
      <c r="H816" s="62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s="10" customFormat="1" x14ac:dyDescent="0.25">
      <c r="A817"/>
      <c r="C817"/>
      <c r="D817"/>
      <c r="E817" s="8"/>
      <c r="F817"/>
      <c r="G817"/>
      <c r="H817" s="62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s="10" customFormat="1" x14ac:dyDescent="0.25">
      <c r="A818"/>
      <c r="C818"/>
      <c r="D818"/>
      <c r="E818" s="8"/>
      <c r="F818"/>
      <c r="G818"/>
      <c r="H818" s="62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s="10" customFormat="1" x14ac:dyDescent="0.25">
      <c r="A819"/>
      <c r="C819"/>
      <c r="D819"/>
      <c r="E819" s="8"/>
      <c r="F819"/>
      <c r="G819"/>
      <c r="H819" s="62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s="10" customFormat="1" x14ac:dyDescent="0.25">
      <c r="A820"/>
      <c r="C820"/>
      <c r="D820"/>
      <c r="E820" s="8"/>
      <c r="F820"/>
      <c r="G820"/>
      <c r="H820" s="62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s="10" customFormat="1" x14ac:dyDescent="0.25">
      <c r="A821"/>
      <c r="C821"/>
      <c r="D821"/>
      <c r="E821" s="8"/>
      <c r="F821"/>
      <c r="G821"/>
      <c r="H821" s="62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s="10" customFormat="1" x14ac:dyDescent="0.25">
      <c r="A822"/>
      <c r="C822"/>
      <c r="D822"/>
      <c r="E822" s="8"/>
      <c r="F822"/>
      <c r="G822"/>
      <c r="H822" s="6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s="10" customFormat="1" x14ac:dyDescent="0.25">
      <c r="A823"/>
      <c r="C823"/>
      <c r="D823"/>
      <c r="E823" s="8"/>
      <c r="F823"/>
      <c r="G823"/>
      <c r="H823" s="62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s="10" customFormat="1" x14ac:dyDescent="0.25">
      <c r="A824"/>
      <c r="C824"/>
      <c r="D824"/>
      <c r="E824" s="8"/>
      <c r="F824"/>
      <c r="G824"/>
      <c r="H824" s="62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s="10" customFormat="1" x14ac:dyDescent="0.25">
      <c r="A825"/>
      <c r="C825"/>
      <c r="D825"/>
      <c r="E825" s="8"/>
      <c r="F825"/>
      <c r="G825"/>
      <c r="H825" s="62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s="10" customFormat="1" x14ac:dyDescent="0.25">
      <c r="A826"/>
      <c r="C826"/>
      <c r="D826"/>
      <c r="E826" s="8"/>
      <c r="F826"/>
      <c r="G826"/>
      <c r="H826" s="62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s="10" customFormat="1" x14ac:dyDescent="0.25">
      <c r="A827"/>
      <c r="C827"/>
      <c r="D827"/>
      <c r="E827" s="8"/>
      <c r="F827"/>
      <c r="G827"/>
      <c r="H827" s="62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s="10" customFormat="1" x14ac:dyDescent="0.25">
      <c r="A828"/>
      <c r="C828"/>
      <c r="D828"/>
      <c r="E828" s="8"/>
      <c r="F828"/>
      <c r="G828"/>
      <c r="H828" s="62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s="10" customFormat="1" x14ac:dyDescent="0.25">
      <c r="A829"/>
      <c r="C829"/>
      <c r="D829"/>
      <c r="E829" s="8"/>
      <c r="F829"/>
      <c r="G829"/>
      <c r="H829" s="62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s="10" customFormat="1" x14ac:dyDescent="0.25">
      <c r="A830"/>
      <c r="C830"/>
      <c r="D830"/>
      <c r="E830" s="8"/>
      <c r="F830"/>
      <c r="G830"/>
      <c r="H830" s="62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s="10" customFormat="1" x14ac:dyDescent="0.25">
      <c r="A831"/>
      <c r="C831"/>
      <c r="D831"/>
      <c r="E831" s="8"/>
      <c r="F831"/>
      <c r="G831"/>
      <c r="H831" s="62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s="10" customFormat="1" x14ac:dyDescent="0.25">
      <c r="A832"/>
      <c r="C832"/>
      <c r="D832"/>
      <c r="E832" s="8"/>
      <c r="F832"/>
      <c r="G832"/>
      <c r="H832" s="6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s="10" customFormat="1" x14ac:dyDescent="0.25">
      <c r="A833"/>
      <c r="C833"/>
      <c r="D833"/>
      <c r="E833" s="8"/>
      <c r="F833"/>
      <c r="G833"/>
      <c r="H833" s="62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s="10" customFormat="1" x14ac:dyDescent="0.25">
      <c r="A834"/>
      <c r="C834"/>
      <c r="D834"/>
      <c r="E834" s="8"/>
      <c r="F834"/>
      <c r="G834"/>
      <c r="H834" s="62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s="10" customFormat="1" x14ac:dyDescent="0.25">
      <c r="A835"/>
      <c r="C835"/>
      <c r="D835"/>
      <c r="E835" s="8"/>
      <c r="F835"/>
      <c r="G835"/>
      <c r="H835" s="62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s="10" customFormat="1" x14ac:dyDescent="0.25">
      <c r="A836"/>
      <c r="C836"/>
      <c r="D836"/>
      <c r="E836" s="8"/>
      <c r="F836"/>
      <c r="G836"/>
      <c r="H836" s="62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s="10" customFormat="1" x14ac:dyDescent="0.25">
      <c r="A837"/>
      <c r="C837"/>
      <c r="D837"/>
      <c r="E837" s="8"/>
      <c r="F837"/>
      <c r="G837"/>
      <c r="H837" s="62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s="10" customFormat="1" x14ac:dyDescent="0.25">
      <c r="A838"/>
      <c r="C838"/>
      <c r="D838"/>
      <c r="E838" s="8"/>
      <c r="F838"/>
      <c r="G838"/>
      <c r="H838" s="62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s="10" customFormat="1" x14ac:dyDescent="0.25">
      <c r="A839"/>
      <c r="C839"/>
      <c r="D839"/>
      <c r="E839" s="8"/>
      <c r="F839"/>
      <c r="G839"/>
      <c r="H839" s="62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s="10" customFormat="1" x14ac:dyDescent="0.25">
      <c r="A840"/>
      <c r="C840"/>
      <c r="D840"/>
      <c r="E840" s="8"/>
      <c r="F840"/>
      <c r="G840"/>
      <c r="H840" s="62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s="10" customFormat="1" x14ac:dyDescent="0.25">
      <c r="A841"/>
      <c r="C841"/>
      <c r="D841"/>
      <c r="E841" s="8"/>
      <c r="F841"/>
      <c r="G841"/>
      <c r="H841" s="62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s="10" customFormat="1" x14ac:dyDescent="0.25">
      <c r="A842"/>
      <c r="C842"/>
      <c r="D842"/>
      <c r="E842" s="8"/>
      <c r="F842"/>
      <c r="G842"/>
      <c r="H842" s="6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s="10" customFormat="1" x14ac:dyDescent="0.25">
      <c r="A843"/>
      <c r="C843"/>
      <c r="D843"/>
      <c r="E843" s="8"/>
      <c r="F843"/>
      <c r="G843"/>
      <c r="H843" s="62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s="10" customFormat="1" x14ac:dyDescent="0.25">
      <c r="A844"/>
      <c r="C844"/>
      <c r="D844"/>
      <c r="E844" s="8"/>
      <c r="F844"/>
      <c r="G844"/>
      <c r="H844" s="62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s="10" customFormat="1" x14ac:dyDescent="0.25">
      <c r="A845"/>
      <c r="C845"/>
      <c r="D845"/>
      <c r="E845" s="8"/>
      <c r="F845"/>
      <c r="G845"/>
      <c r="H845" s="62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s="10" customFormat="1" x14ac:dyDescent="0.25">
      <c r="A846"/>
      <c r="C846"/>
      <c r="D846"/>
      <c r="E846" s="8"/>
      <c r="F846"/>
      <c r="G846"/>
      <c r="H846" s="62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s="10" customFormat="1" x14ac:dyDescent="0.25">
      <c r="A847"/>
      <c r="C847"/>
      <c r="D847"/>
      <c r="E847" s="8"/>
      <c r="F847"/>
      <c r="G847"/>
      <c r="H847" s="62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s="10" customFormat="1" x14ac:dyDescent="0.25">
      <c r="A848"/>
      <c r="C848"/>
      <c r="D848"/>
      <c r="E848" s="8"/>
      <c r="F848"/>
      <c r="G848"/>
      <c r="H848" s="62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s="10" customFormat="1" x14ac:dyDescent="0.25">
      <c r="A849"/>
      <c r="C849"/>
      <c r="D849"/>
      <c r="E849" s="8"/>
      <c r="F849"/>
      <c r="G849"/>
      <c r="H849" s="62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s="10" customFormat="1" x14ac:dyDescent="0.25">
      <c r="A850"/>
      <c r="C850"/>
      <c r="D850"/>
      <c r="E850" s="8"/>
      <c r="F850"/>
      <c r="G850"/>
      <c r="H850" s="62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s="10" customFormat="1" x14ac:dyDescent="0.25">
      <c r="A851"/>
      <c r="C851"/>
      <c r="D851"/>
      <c r="E851" s="8"/>
      <c r="F851"/>
      <c r="G851"/>
      <c r="H851" s="62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s="10" customFormat="1" x14ac:dyDescent="0.25">
      <c r="A852"/>
      <c r="C852"/>
      <c r="D852"/>
      <c r="E852" s="8"/>
      <c r="F852"/>
      <c r="G852"/>
      <c r="H852" s="6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s="10" customFormat="1" x14ac:dyDescent="0.25">
      <c r="A853"/>
      <c r="C853"/>
      <c r="D853"/>
      <c r="E853" s="8"/>
      <c r="F853"/>
      <c r="G853"/>
      <c r="H853" s="62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s="10" customFormat="1" x14ac:dyDescent="0.25">
      <c r="A854"/>
      <c r="C854"/>
      <c r="D854"/>
      <c r="E854" s="8"/>
      <c r="F854"/>
      <c r="G854"/>
      <c r="H854" s="62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s="10" customFormat="1" x14ac:dyDescent="0.25">
      <c r="A855"/>
      <c r="C855"/>
      <c r="D855"/>
      <c r="E855" s="8"/>
      <c r="F855"/>
      <c r="G855"/>
      <c r="H855" s="62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s="10" customFormat="1" x14ac:dyDescent="0.25">
      <c r="A856"/>
      <c r="C856"/>
      <c r="D856"/>
      <c r="E856" s="8"/>
      <c r="F856"/>
      <c r="G856"/>
      <c r="H856" s="62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s="10" customFormat="1" x14ac:dyDescent="0.25">
      <c r="A857"/>
      <c r="C857"/>
      <c r="D857"/>
      <c r="E857" s="8"/>
      <c r="F857"/>
      <c r="G857"/>
      <c r="H857" s="62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s="10" customFormat="1" x14ac:dyDescent="0.25">
      <c r="A858"/>
      <c r="C858"/>
      <c r="D858"/>
      <c r="E858" s="8"/>
      <c r="F858"/>
      <c r="G858"/>
      <c r="H858" s="62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s="10" customFormat="1" x14ac:dyDescent="0.25">
      <c r="A859"/>
      <c r="C859"/>
      <c r="D859"/>
      <c r="E859" s="8"/>
      <c r="F859"/>
      <c r="G859"/>
      <c r="H859" s="62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s="10" customFormat="1" x14ac:dyDescent="0.25">
      <c r="A860"/>
      <c r="C860"/>
      <c r="D860"/>
      <c r="E860" s="8"/>
      <c r="F860"/>
      <c r="G860"/>
      <c r="H860" s="62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s="10" customFormat="1" x14ac:dyDescent="0.25">
      <c r="A861"/>
      <c r="C861"/>
      <c r="D861"/>
      <c r="E861" s="8"/>
      <c r="F861"/>
      <c r="G861"/>
      <c r="H861" s="62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s="10" customFormat="1" x14ac:dyDescent="0.25">
      <c r="A862"/>
      <c r="C862"/>
      <c r="D862"/>
      <c r="E862" s="8"/>
      <c r="F862"/>
      <c r="G862"/>
      <c r="H862" s="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s="10" customFormat="1" x14ac:dyDescent="0.25">
      <c r="A863"/>
      <c r="C863"/>
      <c r="D863"/>
      <c r="E863" s="8"/>
      <c r="F863"/>
      <c r="G863"/>
      <c r="H863" s="62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s="10" customFormat="1" x14ac:dyDescent="0.25">
      <c r="A864"/>
      <c r="C864"/>
      <c r="D864"/>
      <c r="E864" s="8"/>
      <c r="F864"/>
      <c r="G864"/>
      <c r="H864" s="62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s="10" customFormat="1" x14ac:dyDescent="0.25">
      <c r="A865"/>
      <c r="C865"/>
      <c r="D865"/>
      <c r="E865" s="8"/>
      <c r="F865"/>
      <c r="G865"/>
      <c r="H865" s="62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s="10" customFormat="1" x14ac:dyDescent="0.25">
      <c r="A866"/>
      <c r="C866"/>
      <c r="D866"/>
      <c r="E866" s="8"/>
      <c r="F866"/>
      <c r="G866"/>
      <c r="H866" s="62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s="10" customFormat="1" x14ac:dyDescent="0.25">
      <c r="A867"/>
      <c r="C867"/>
      <c r="D867"/>
      <c r="E867" s="8"/>
      <c r="F867"/>
      <c r="G867"/>
      <c r="H867" s="62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s="10" customFormat="1" x14ac:dyDescent="0.25">
      <c r="A868"/>
      <c r="C868"/>
      <c r="D868"/>
      <c r="E868" s="8"/>
      <c r="F868"/>
      <c r="G868"/>
      <c r="H868" s="62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s="10" customFormat="1" x14ac:dyDescent="0.25">
      <c r="A869"/>
      <c r="C869"/>
      <c r="D869"/>
      <c r="E869" s="8"/>
      <c r="F869"/>
      <c r="G869"/>
      <c r="H869" s="62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s="10" customFormat="1" x14ac:dyDescent="0.25">
      <c r="A870"/>
      <c r="C870"/>
      <c r="D870"/>
      <c r="E870" s="8"/>
      <c r="F870"/>
      <c r="G870"/>
      <c r="H870" s="62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s="10" customFormat="1" x14ac:dyDescent="0.25">
      <c r="A871"/>
      <c r="C871"/>
      <c r="D871"/>
      <c r="E871" s="8"/>
      <c r="F871"/>
      <c r="G871"/>
      <c r="H871" s="62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s="10" customFormat="1" x14ac:dyDescent="0.25">
      <c r="A872"/>
      <c r="C872"/>
      <c r="D872"/>
      <c r="E872" s="8"/>
      <c r="F872"/>
      <c r="G872"/>
      <c r="H872" s="6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s="10" customFormat="1" x14ac:dyDescent="0.25">
      <c r="A873"/>
      <c r="C873"/>
      <c r="D873"/>
      <c r="E873" s="8"/>
      <c r="F873"/>
      <c r="G873"/>
      <c r="H873" s="62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s="10" customFormat="1" x14ac:dyDescent="0.25">
      <c r="A874"/>
      <c r="C874"/>
      <c r="D874"/>
      <c r="E874" s="8"/>
      <c r="F874"/>
      <c r="G874"/>
      <c r="H874" s="62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s="10" customFormat="1" x14ac:dyDescent="0.25">
      <c r="A875"/>
      <c r="C875"/>
      <c r="D875"/>
      <c r="E875" s="8"/>
      <c r="F875"/>
      <c r="G875"/>
      <c r="H875" s="62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s="10" customFormat="1" x14ac:dyDescent="0.25">
      <c r="A876"/>
      <c r="C876"/>
      <c r="D876"/>
      <c r="E876" s="8"/>
      <c r="F876"/>
      <c r="G876"/>
      <c r="H876" s="62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s="10" customFormat="1" x14ac:dyDescent="0.25">
      <c r="A877"/>
      <c r="C877"/>
      <c r="D877"/>
      <c r="E877" s="8"/>
      <c r="F877"/>
      <c r="G877"/>
      <c r="H877" s="62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s="10" customFormat="1" x14ac:dyDescent="0.25">
      <c r="A878"/>
      <c r="C878"/>
      <c r="D878"/>
      <c r="E878" s="8"/>
      <c r="F878"/>
      <c r="G878"/>
      <c r="H878" s="62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s="10" customFormat="1" x14ac:dyDescent="0.25">
      <c r="A879"/>
      <c r="C879"/>
      <c r="D879"/>
      <c r="E879" s="8"/>
      <c r="F879"/>
      <c r="G879"/>
      <c r="H879" s="62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s="10" customFormat="1" x14ac:dyDescent="0.25">
      <c r="A880"/>
      <c r="C880"/>
      <c r="D880"/>
      <c r="E880" s="8"/>
      <c r="F880"/>
      <c r="G880"/>
      <c r="H880" s="62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s="10" customFormat="1" x14ac:dyDescent="0.25">
      <c r="A881"/>
      <c r="C881"/>
      <c r="D881"/>
      <c r="E881" s="8"/>
      <c r="F881"/>
      <c r="G881"/>
      <c r="H881" s="62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s="10" customFormat="1" x14ac:dyDescent="0.25">
      <c r="A882"/>
      <c r="C882"/>
      <c r="D882"/>
      <c r="E882" s="8"/>
      <c r="F882"/>
      <c r="G882"/>
      <c r="H882" s="6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s="10" customFormat="1" x14ac:dyDescent="0.25">
      <c r="A883"/>
      <c r="C883"/>
      <c r="D883"/>
      <c r="E883" s="8"/>
      <c r="F883"/>
      <c r="G883"/>
      <c r="H883" s="62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s="10" customFormat="1" x14ac:dyDescent="0.25">
      <c r="A884"/>
      <c r="C884"/>
      <c r="D884"/>
      <c r="E884" s="8"/>
      <c r="F884"/>
      <c r="G884"/>
      <c r="H884" s="62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s="10" customFormat="1" x14ac:dyDescent="0.25">
      <c r="A885"/>
      <c r="C885"/>
      <c r="D885"/>
      <c r="E885" s="8"/>
      <c r="F885"/>
      <c r="G885"/>
      <c r="H885" s="62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s="10" customFormat="1" x14ac:dyDescent="0.25">
      <c r="A886"/>
      <c r="C886"/>
      <c r="D886"/>
      <c r="E886" s="8"/>
      <c r="F886"/>
      <c r="G886"/>
      <c r="H886" s="62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s="10" customFormat="1" x14ac:dyDescent="0.25">
      <c r="A887"/>
      <c r="C887"/>
      <c r="D887"/>
      <c r="E887" s="8"/>
      <c r="F887"/>
      <c r="G887"/>
      <c r="H887" s="62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s="10" customFormat="1" x14ac:dyDescent="0.25">
      <c r="A888"/>
      <c r="C888"/>
      <c r="D888"/>
      <c r="E888" s="8"/>
      <c r="F888"/>
      <c r="G888"/>
      <c r="H888" s="62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s="10" customFormat="1" x14ac:dyDescent="0.25">
      <c r="A889"/>
      <c r="C889"/>
      <c r="D889"/>
      <c r="E889" s="8"/>
      <c r="F889"/>
      <c r="G889"/>
      <c r="H889" s="62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s="10" customFormat="1" x14ac:dyDescent="0.25">
      <c r="A890"/>
      <c r="C890"/>
      <c r="D890"/>
      <c r="E890" s="8"/>
      <c r="F890"/>
      <c r="G890"/>
      <c r="H890" s="62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s="10" customFormat="1" x14ac:dyDescent="0.25">
      <c r="A891"/>
      <c r="C891"/>
      <c r="D891"/>
      <c r="E891" s="8"/>
      <c r="F891"/>
      <c r="G891"/>
      <c r="H891" s="62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s="10" customFormat="1" x14ac:dyDescent="0.25">
      <c r="A892"/>
      <c r="C892"/>
      <c r="D892"/>
      <c r="E892" s="8"/>
      <c r="F892"/>
      <c r="G892"/>
      <c r="H892" s="6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s="10" customFormat="1" x14ac:dyDescent="0.25">
      <c r="A893"/>
      <c r="C893"/>
      <c r="D893"/>
      <c r="E893" s="8"/>
      <c r="F893"/>
      <c r="G893"/>
      <c r="H893" s="62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s="10" customFormat="1" x14ac:dyDescent="0.25">
      <c r="A894"/>
      <c r="C894"/>
      <c r="D894"/>
      <c r="E894" s="8"/>
      <c r="F894"/>
      <c r="G894"/>
      <c r="H894" s="62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s="10" customFormat="1" x14ac:dyDescent="0.25">
      <c r="A895"/>
      <c r="C895"/>
      <c r="D895"/>
      <c r="E895" s="8"/>
      <c r="F895"/>
      <c r="G895"/>
      <c r="H895" s="62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s="10" customFormat="1" x14ac:dyDescent="0.25">
      <c r="A896"/>
      <c r="C896"/>
      <c r="D896"/>
      <c r="E896" s="8"/>
      <c r="F896"/>
      <c r="G896"/>
      <c r="H896" s="62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s="10" customFormat="1" x14ac:dyDescent="0.25">
      <c r="A897"/>
      <c r="C897"/>
      <c r="D897"/>
      <c r="E897" s="8"/>
      <c r="F897"/>
      <c r="G897"/>
      <c r="H897" s="62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s="10" customFormat="1" x14ac:dyDescent="0.25">
      <c r="A898"/>
      <c r="C898"/>
      <c r="D898"/>
      <c r="E898" s="8"/>
      <c r="F898"/>
      <c r="G898"/>
      <c r="H898" s="62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s="10" customFormat="1" x14ac:dyDescent="0.25">
      <c r="A899"/>
      <c r="C899"/>
      <c r="D899"/>
      <c r="E899" s="8"/>
      <c r="F899"/>
      <c r="G899"/>
      <c r="H899" s="62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s="10" customFormat="1" x14ac:dyDescent="0.25">
      <c r="A900"/>
      <c r="C900"/>
      <c r="D900"/>
      <c r="E900" s="8"/>
      <c r="F900"/>
      <c r="G900"/>
      <c r="H900" s="62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s="10" customFormat="1" x14ac:dyDescent="0.25">
      <c r="A901"/>
      <c r="C901"/>
      <c r="D901"/>
      <c r="E901" s="8"/>
      <c r="F901"/>
      <c r="G901"/>
      <c r="H901" s="62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s="10" customFormat="1" x14ac:dyDescent="0.25">
      <c r="A902"/>
      <c r="C902"/>
      <c r="D902"/>
      <c r="E902" s="8"/>
      <c r="F902"/>
      <c r="G902"/>
      <c r="H902" s="6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s="10" customFormat="1" x14ac:dyDescent="0.25">
      <c r="A903"/>
      <c r="C903"/>
      <c r="D903"/>
      <c r="E903" s="8"/>
      <c r="F903"/>
      <c r="G903"/>
      <c r="H903" s="62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s="10" customFormat="1" x14ac:dyDescent="0.25">
      <c r="A904"/>
      <c r="C904"/>
      <c r="D904"/>
      <c r="E904" s="8"/>
      <c r="F904"/>
      <c r="G904"/>
      <c r="H904" s="62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s="10" customFormat="1" x14ac:dyDescent="0.25">
      <c r="A905"/>
      <c r="C905"/>
      <c r="D905"/>
      <c r="E905" s="8"/>
      <c r="F905"/>
      <c r="G905"/>
      <c r="H905" s="62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s="10" customFormat="1" x14ac:dyDescent="0.25">
      <c r="A906"/>
      <c r="C906"/>
      <c r="D906"/>
      <c r="E906" s="8"/>
      <c r="F906"/>
      <c r="G906"/>
      <c r="H906" s="62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s="10" customFormat="1" x14ac:dyDescent="0.25">
      <c r="A907"/>
      <c r="C907"/>
      <c r="D907"/>
      <c r="E907" s="8"/>
      <c r="F907"/>
      <c r="G907"/>
      <c r="H907" s="62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s="10" customFormat="1" x14ac:dyDescent="0.25">
      <c r="A908"/>
      <c r="C908"/>
      <c r="D908"/>
      <c r="E908" s="8"/>
      <c r="F908"/>
      <c r="G908"/>
      <c r="H908" s="62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s="10" customFormat="1" x14ac:dyDescent="0.25">
      <c r="A909"/>
      <c r="C909"/>
      <c r="D909"/>
      <c r="E909" s="8"/>
      <c r="F909"/>
      <c r="G909"/>
      <c r="H909" s="62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s="10" customFormat="1" x14ac:dyDescent="0.25">
      <c r="A910"/>
      <c r="C910"/>
      <c r="D910"/>
      <c r="E910" s="8"/>
      <c r="F910"/>
      <c r="G910"/>
      <c r="H910" s="62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s="10" customFormat="1" x14ac:dyDescent="0.25">
      <c r="A911"/>
      <c r="C911"/>
      <c r="D911"/>
      <c r="E911" s="8"/>
      <c r="F911"/>
      <c r="G911"/>
      <c r="H911" s="62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s="10" customFormat="1" x14ac:dyDescent="0.25">
      <c r="A912"/>
      <c r="C912"/>
      <c r="D912"/>
      <c r="E912" s="8"/>
      <c r="F912"/>
      <c r="G912"/>
      <c r="H912" s="6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s="10" customFormat="1" x14ac:dyDescent="0.25">
      <c r="A913"/>
      <c r="C913"/>
      <c r="D913"/>
      <c r="E913" s="8"/>
      <c r="F913"/>
      <c r="G913"/>
      <c r="H913" s="62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s="10" customFormat="1" x14ac:dyDescent="0.25">
      <c r="A914"/>
      <c r="C914"/>
      <c r="D914"/>
      <c r="E914" s="8"/>
      <c r="F914"/>
      <c r="G914"/>
      <c r="H914" s="62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s="10" customFormat="1" x14ac:dyDescent="0.25">
      <c r="A915"/>
      <c r="C915"/>
      <c r="D915"/>
      <c r="E915" s="8"/>
      <c r="F915"/>
      <c r="G915"/>
      <c r="H915" s="62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s="10" customFormat="1" x14ac:dyDescent="0.25">
      <c r="A916"/>
      <c r="C916"/>
      <c r="D916"/>
      <c r="E916" s="8"/>
      <c r="F916"/>
      <c r="G916"/>
      <c r="H916" s="62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s="10" customFormat="1" x14ac:dyDescent="0.25">
      <c r="A917"/>
      <c r="C917"/>
      <c r="D917"/>
      <c r="E917" s="8"/>
      <c r="F917"/>
      <c r="G917"/>
      <c r="H917" s="62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s="10" customFormat="1" x14ac:dyDescent="0.25">
      <c r="A918"/>
      <c r="C918"/>
      <c r="D918"/>
      <c r="E918" s="8"/>
      <c r="F918"/>
      <c r="G918"/>
      <c r="H918" s="62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s="10" customFormat="1" x14ac:dyDescent="0.25">
      <c r="A919"/>
      <c r="C919"/>
      <c r="D919"/>
      <c r="E919" s="8"/>
      <c r="F919"/>
      <c r="G919"/>
      <c r="H919" s="62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s="10" customFormat="1" x14ac:dyDescent="0.25">
      <c r="A920"/>
      <c r="C920"/>
      <c r="D920"/>
      <c r="E920" s="8"/>
      <c r="F920"/>
      <c r="G920"/>
      <c r="H920" s="62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s="10" customFormat="1" x14ac:dyDescent="0.25">
      <c r="A921"/>
      <c r="C921"/>
      <c r="D921"/>
      <c r="E921" s="8"/>
      <c r="F921"/>
      <c r="G921"/>
      <c r="H921" s="62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s="10" customFormat="1" x14ac:dyDescent="0.25">
      <c r="A922"/>
      <c r="C922"/>
      <c r="D922"/>
      <c r="E922" s="8"/>
      <c r="F922"/>
      <c r="G922"/>
      <c r="H922" s="6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s="10" customFormat="1" x14ac:dyDescent="0.25">
      <c r="A923"/>
      <c r="C923"/>
      <c r="D923"/>
      <c r="E923" s="8"/>
      <c r="F923"/>
      <c r="G923"/>
      <c r="H923" s="62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s="10" customFormat="1" x14ac:dyDescent="0.25">
      <c r="A924"/>
      <c r="C924"/>
      <c r="D924"/>
      <c r="E924" s="8"/>
      <c r="F924"/>
      <c r="G924"/>
      <c r="H924" s="62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s="10" customFormat="1" x14ac:dyDescent="0.25">
      <c r="A925"/>
      <c r="C925"/>
      <c r="D925"/>
      <c r="E925" s="8"/>
      <c r="F925"/>
      <c r="G925"/>
      <c r="H925" s="62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s="10" customFormat="1" x14ac:dyDescent="0.25">
      <c r="A926"/>
      <c r="C926"/>
      <c r="D926"/>
      <c r="E926" s="8"/>
      <c r="F926"/>
      <c r="G926"/>
      <c r="H926" s="62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s="10" customFormat="1" x14ac:dyDescent="0.25">
      <c r="A927"/>
      <c r="C927"/>
      <c r="D927"/>
      <c r="E927" s="8"/>
      <c r="F927"/>
      <c r="G927"/>
      <c r="H927" s="62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s="10" customFormat="1" x14ac:dyDescent="0.25">
      <c r="A928"/>
      <c r="C928"/>
      <c r="D928"/>
      <c r="E928" s="8"/>
      <c r="F928"/>
      <c r="G928"/>
      <c r="H928" s="62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s="10" customFormat="1" x14ac:dyDescent="0.25">
      <c r="A929"/>
      <c r="C929"/>
      <c r="D929"/>
      <c r="E929" s="8"/>
      <c r="F929"/>
      <c r="G929"/>
      <c r="H929" s="62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s="10" customFormat="1" x14ac:dyDescent="0.25">
      <c r="A930"/>
      <c r="C930"/>
      <c r="D930"/>
      <c r="E930" s="8"/>
      <c r="F930"/>
      <c r="G930"/>
      <c r="H930" s="62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s="10" customFormat="1" x14ac:dyDescent="0.25">
      <c r="A931"/>
      <c r="C931"/>
      <c r="D931"/>
      <c r="E931" s="8"/>
      <c r="F931"/>
      <c r="G931"/>
      <c r="H931" s="62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s="10" customFormat="1" x14ac:dyDescent="0.25">
      <c r="A932"/>
      <c r="C932"/>
      <c r="D932"/>
      <c r="E932" s="8"/>
      <c r="F932"/>
      <c r="G932"/>
      <c r="H932" s="6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s="10" customFormat="1" x14ac:dyDescent="0.25">
      <c r="A933"/>
      <c r="C933"/>
      <c r="D933"/>
      <c r="E933" s="8"/>
      <c r="F933"/>
      <c r="G933"/>
      <c r="H933" s="62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s="10" customFormat="1" x14ac:dyDescent="0.25">
      <c r="A934"/>
      <c r="C934"/>
      <c r="D934"/>
      <c r="E934" s="8"/>
      <c r="F934"/>
      <c r="G934"/>
      <c r="H934" s="62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s="10" customFormat="1" x14ac:dyDescent="0.25">
      <c r="A935"/>
      <c r="C935"/>
      <c r="D935"/>
      <c r="E935" s="8"/>
      <c r="F935"/>
      <c r="G935"/>
      <c r="H935" s="62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s="10" customFormat="1" x14ac:dyDescent="0.25">
      <c r="A936"/>
      <c r="C936"/>
      <c r="D936"/>
      <c r="E936" s="8"/>
      <c r="F936"/>
      <c r="G936"/>
      <c r="H936" s="62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s="10" customFormat="1" x14ac:dyDescent="0.25">
      <c r="A937"/>
      <c r="C937"/>
      <c r="D937"/>
      <c r="E937" s="8"/>
      <c r="F937"/>
      <c r="G937"/>
      <c r="H937" s="62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s="10" customFormat="1" x14ac:dyDescent="0.25">
      <c r="A938"/>
      <c r="C938"/>
      <c r="D938"/>
      <c r="E938" s="8"/>
      <c r="F938"/>
      <c r="G938"/>
      <c r="H938" s="62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s="10" customFormat="1" x14ac:dyDescent="0.25">
      <c r="A939"/>
      <c r="C939"/>
      <c r="D939"/>
      <c r="E939" s="8"/>
      <c r="F939"/>
      <c r="G939"/>
      <c r="H939" s="62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s="10" customFormat="1" x14ac:dyDescent="0.25">
      <c r="A940"/>
      <c r="C940"/>
      <c r="D940"/>
      <c r="E940" s="8"/>
      <c r="F940"/>
      <c r="G940"/>
      <c r="H940" s="62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s="10" customFormat="1" x14ac:dyDescent="0.25">
      <c r="A941"/>
      <c r="C941"/>
      <c r="D941"/>
      <c r="E941" s="8"/>
      <c r="F941"/>
      <c r="G941"/>
      <c r="H941" s="62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s="10" customFormat="1" x14ac:dyDescent="0.25">
      <c r="A942"/>
      <c r="C942"/>
      <c r="D942"/>
      <c r="E942" s="8"/>
      <c r="F942"/>
      <c r="G942"/>
      <c r="H942" s="6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s="10" customFormat="1" x14ac:dyDescent="0.25">
      <c r="A943"/>
      <c r="C943"/>
      <c r="D943"/>
      <c r="E943" s="8"/>
      <c r="F943"/>
      <c r="G943"/>
      <c r="H943" s="62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s="10" customFormat="1" x14ac:dyDescent="0.25">
      <c r="A944"/>
      <c r="C944"/>
      <c r="D944"/>
      <c r="E944" s="8"/>
      <c r="F944"/>
      <c r="G944"/>
      <c r="H944" s="62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s="10" customFormat="1" x14ac:dyDescent="0.25">
      <c r="A945"/>
      <c r="C945"/>
      <c r="D945"/>
      <c r="E945" s="8"/>
      <c r="F945"/>
      <c r="G945"/>
      <c r="H945" s="62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s="10" customFormat="1" x14ac:dyDescent="0.25">
      <c r="A946"/>
      <c r="C946"/>
      <c r="D946"/>
      <c r="E946" s="8"/>
      <c r="F946"/>
      <c r="G946"/>
      <c r="H946" s="62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s="10" customFormat="1" x14ac:dyDescent="0.25">
      <c r="A947"/>
      <c r="C947"/>
      <c r="D947"/>
      <c r="E947" s="8"/>
      <c r="F947"/>
      <c r="G947"/>
      <c r="H947" s="62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s="10" customFormat="1" x14ac:dyDescent="0.25">
      <c r="A948"/>
      <c r="C948"/>
      <c r="D948"/>
      <c r="E948" s="8"/>
      <c r="F948"/>
      <c r="G948"/>
      <c r="H948" s="62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s="10" customFormat="1" x14ac:dyDescent="0.25">
      <c r="A949"/>
      <c r="C949"/>
      <c r="D949"/>
      <c r="E949" s="8"/>
      <c r="F949"/>
      <c r="G949"/>
      <c r="H949" s="62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s="10" customFormat="1" x14ac:dyDescent="0.25">
      <c r="A950"/>
      <c r="C950"/>
      <c r="D950"/>
      <c r="E950" s="8"/>
      <c r="F950"/>
      <c r="G950"/>
      <c r="H950" s="62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s="10" customFormat="1" x14ac:dyDescent="0.25">
      <c r="A951"/>
      <c r="C951"/>
      <c r="D951"/>
      <c r="E951" s="8"/>
      <c r="F951"/>
      <c r="G951"/>
      <c r="H951" s="62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s="10" customFormat="1" x14ac:dyDescent="0.25">
      <c r="A952"/>
      <c r="C952"/>
      <c r="D952"/>
      <c r="E952" s="8"/>
      <c r="F952"/>
      <c r="G952"/>
      <c r="H952" s="6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s="10" customFormat="1" x14ac:dyDescent="0.25">
      <c r="A953"/>
      <c r="C953"/>
      <c r="D953"/>
      <c r="E953" s="8"/>
      <c r="F953"/>
      <c r="G953"/>
      <c r="H953" s="62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s="10" customFormat="1" x14ac:dyDescent="0.25">
      <c r="A954"/>
      <c r="C954"/>
      <c r="D954"/>
      <c r="E954" s="8"/>
      <c r="F954"/>
      <c r="G954"/>
      <c r="H954" s="62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s="10" customFormat="1" x14ac:dyDescent="0.25">
      <c r="A955"/>
      <c r="C955"/>
      <c r="D955"/>
      <c r="E955" s="8"/>
      <c r="F955"/>
      <c r="G955"/>
      <c r="H955" s="62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s="10" customFormat="1" x14ac:dyDescent="0.25">
      <c r="A956"/>
      <c r="C956"/>
      <c r="D956"/>
      <c r="E956" s="8"/>
      <c r="F956"/>
      <c r="G956"/>
      <c r="H956" s="62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s="10" customFormat="1" x14ac:dyDescent="0.25">
      <c r="A957"/>
      <c r="C957"/>
      <c r="D957"/>
      <c r="E957" s="8"/>
      <c r="F957"/>
      <c r="G957"/>
      <c r="H957" s="62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s="10" customFormat="1" x14ac:dyDescent="0.25">
      <c r="A958"/>
      <c r="C958"/>
      <c r="D958"/>
      <c r="E958" s="8"/>
      <c r="F958"/>
      <c r="G958"/>
      <c r="H958" s="62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s="10" customFormat="1" x14ac:dyDescent="0.25">
      <c r="A959"/>
      <c r="C959"/>
      <c r="D959"/>
      <c r="E959" s="8"/>
      <c r="F959"/>
      <c r="G959"/>
      <c r="H959" s="62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s="10" customFormat="1" x14ac:dyDescent="0.25">
      <c r="A960"/>
      <c r="C960"/>
      <c r="D960"/>
      <c r="E960" s="8"/>
      <c r="F960"/>
      <c r="G960"/>
      <c r="H960" s="62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s="10" customFormat="1" x14ac:dyDescent="0.25">
      <c r="A961"/>
      <c r="C961"/>
      <c r="D961"/>
      <c r="E961" s="8"/>
      <c r="F961"/>
      <c r="G961"/>
      <c r="H961" s="62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s="10" customFormat="1" x14ac:dyDescent="0.25">
      <c r="A962"/>
      <c r="C962"/>
      <c r="D962"/>
      <c r="E962" s="8"/>
      <c r="F962"/>
      <c r="G962"/>
      <c r="H962" s="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s="10" customFormat="1" x14ac:dyDescent="0.25">
      <c r="A963"/>
      <c r="C963"/>
      <c r="D963"/>
      <c r="E963" s="8"/>
      <c r="F963"/>
      <c r="G963"/>
      <c r="H963" s="62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s="10" customFormat="1" x14ac:dyDescent="0.25">
      <c r="A964"/>
      <c r="C964"/>
      <c r="D964"/>
      <c r="E964" s="8"/>
      <c r="F964"/>
      <c r="G964"/>
      <c r="H964" s="62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s="10" customFormat="1" x14ac:dyDescent="0.25">
      <c r="A965"/>
      <c r="C965"/>
      <c r="D965"/>
      <c r="E965" s="8"/>
      <c r="F965"/>
      <c r="G965"/>
      <c r="H965" s="62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s="10" customFormat="1" x14ac:dyDescent="0.25">
      <c r="A966"/>
      <c r="C966"/>
      <c r="D966"/>
      <c r="E966" s="8"/>
      <c r="F966"/>
      <c r="G966"/>
      <c r="H966" s="62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s="10" customFormat="1" x14ac:dyDescent="0.25">
      <c r="A967"/>
      <c r="C967"/>
      <c r="D967"/>
      <c r="E967" s="8"/>
      <c r="F967"/>
      <c r="G967"/>
      <c r="H967" s="62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s="10" customFormat="1" x14ac:dyDescent="0.25">
      <c r="A968"/>
      <c r="C968"/>
      <c r="D968"/>
      <c r="E968" s="8"/>
      <c r="F968"/>
      <c r="G968"/>
      <c r="H968" s="62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s="10" customFormat="1" x14ac:dyDescent="0.25">
      <c r="A969"/>
      <c r="C969"/>
      <c r="D969"/>
      <c r="E969" s="8"/>
      <c r="F969"/>
      <c r="G969"/>
      <c r="H969" s="62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s="10" customFormat="1" x14ac:dyDescent="0.25">
      <c r="A970"/>
      <c r="C970"/>
      <c r="D970"/>
      <c r="E970" s="8"/>
      <c r="F970"/>
      <c r="G970"/>
      <c r="H970" s="62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s="10" customFormat="1" x14ac:dyDescent="0.25">
      <c r="A971"/>
      <c r="C971"/>
      <c r="D971"/>
      <c r="E971" s="8"/>
      <c r="F971"/>
      <c r="G971"/>
      <c r="H971" s="62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s="10" customFormat="1" x14ac:dyDescent="0.25">
      <c r="A972"/>
      <c r="C972"/>
      <c r="D972"/>
      <c r="E972" s="8"/>
      <c r="F972"/>
      <c r="G972"/>
      <c r="H972" s="6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s="10" customFormat="1" x14ac:dyDescent="0.25">
      <c r="A973"/>
      <c r="C973"/>
      <c r="D973"/>
      <c r="E973" s="8"/>
      <c r="F973"/>
      <c r="G973"/>
      <c r="H973" s="62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s="10" customFormat="1" x14ac:dyDescent="0.25">
      <c r="A974"/>
      <c r="C974"/>
      <c r="D974"/>
      <c r="E974" s="8"/>
      <c r="F974"/>
      <c r="G974"/>
      <c r="H974" s="62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s="10" customFormat="1" x14ac:dyDescent="0.25">
      <c r="A975"/>
      <c r="C975"/>
      <c r="D975"/>
      <c r="E975" s="8"/>
      <c r="F975"/>
      <c r="G975"/>
      <c r="H975" s="62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s="10" customFormat="1" x14ac:dyDescent="0.25">
      <c r="A976"/>
      <c r="C976"/>
      <c r="D976"/>
      <c r="E976" s="8"/>
      <c r="F976"/>
      <c r="G976"/>
      <c r="H976" s="62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s="10" customFormat="1" x14ac:dyDescent="0.25">
      <c r="A977"/>
      <c r="C977"/>
      <c r="D977"/>
      <c r="E977" s="8"/>
      <c r="F977"/>
      <c r="G977"/>
      <c r="H977" s="62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s="10" customFormat="1" x14ac:dyDescent="0.25">
      <c r="A978"/>
      <c r="C978"/>
      <c r="D978"/>
      <c r="E978" s="8"/>
      <c r="F978"/>
      <c r="G978"/>
      <c r="H978" s="62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s="10" customFormat="1" x14ac:dyDescent="0.25">
      <c r="A979"/>
      <c r="C979"/>
      <c r="D979"/>
      <c r="E979" s="8"/>
      <c r="F979"/>
      <c r="G979"/>
      <c r="H979" s="62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s="10" customFormat="1" x14ac:dyDescent="0.25">
      <c r="A980"/>
      <c r="C980"/>
      <c r="D980"/>
      <c r="E980" s="8"/>
      <c r="F980"/>
      <c r="G980"/>
      <c r="H980" s="62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s="10" customFormat="1" x14ac:dyDescent="0.25">
      <c r="A981"/>
      <c r="C981"/>
      <c r="D981"/>
      <c r="E981" s="8"/>
      <c r="F981"/>
      <c r="G981"/>
      <c r="H981" s="62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s="10" customFormat="1" x14ac:dyDescent="0.25">
      <c r="A982"/>
      <c r="C982"/>
      <c r="D982"/>
      <c r="E982" s="8"/>
      <c r="F982"/>
      <c r="G982"/>
      <c r="H982" s="6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s="10" customFormat="1" x14ac:dyDescent="0.25">
      <c r="A983"/>
      <c r="C983"/>
      <c r="D983"/>
      <c r="E983" s="8"/>
      <c r="F983"/>
      <c r="G983"/>
      <c r="H983" s="62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s="10" customFormat="1" x14ac:dyDescent="0.25">
      <c r="A984"/>
      <c r="C984"/>
      <c r="D984"/>
      <c r="E984" s="8"/>
      <c r="F984"/>
      <c r="G984"/>
      <c r="H984" s="62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s="10" customFormat="1" x14ac:dyDescent="0.25">
      <c r="A985"/>
      <c r="C985"/>
      <c r="D985"/>
      <c r="E985" s="8"/>
      <c r="F985"/>
      <c r="G985"/>
      <c r="H985" s="62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s="10" customFormat="1" x14ac:dyDescent="0.25">
      <c r="A986"/>
      <c r="C986"/>
      <c r="D986"/>
      <c r="E986" s="8"/>
      <c r="F986"/>
      <c r="G986"/>
      <c r="H986" s="62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s="10" customFormat="1" x14ac:dyDescent="0.25">
      <c r="A987"/>
      <c r="C987"/>
      <c r="D987"/>
      <c r="E987" s="8"/>
      <c r="F987"/>
      <c r="G987"/>
      <c r="H987" s="62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s="10" customFormat="1" x14ac:dyDescent="0.25">
      <c r="A988"/>
      <c r="C988"/>
      <c r="D988"/>
      <c r="E988" s="8"/>
      <c r="F988"/>
      <c r="G988"/>
      <c r="H988" s="62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s="10" customFormat="1" x14ac:dyDescent="0.25">
      <c r="A989"/>
      <c r="C989"/>
      <c r="D989"/>
      <c r="E989" s="8"/>
      <c r="F989"/>
      <c r="G989"/>
      <c r="H989" s="62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s="10" customFormat="1" x14ac:dyDescent="0.25">
      <c r="A990"/>
      <c r="C990"/>
      <c r="D990"/>
      <c r="E990" s="8"/>
      <c r="F990"/>
      <c r="G990"/>
      <c r="H990" s="62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s="10" customFormat="1" x14ac:dyDescent="0.25">
      <c r="A991"/>
      <c r="C991"/>
      <c r="D991"/>
      <c r="E991" s="8"/>
      <c r="F991"/>
      <c r="G991"/>
      <c r="H991" s="62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s="10" customFormat="1" x14ac:dyDescent="0.25">
      <c r="A992"/>
      <c r="C992"/>
      <c r="D992"/>
      <c r="E992" s="8"/>
      <c r="F992"/>
      <c r="G992"/>
      <c r="H992" s="6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s="10" customFormat="1" x14ac:dyDescent="0.25">
      <c r="A993"/>
      <c r="C993"/>
      <c r="D993"/>
      <c r="E993" s="8"/>
      <c r="F993"/>
      <c r="G993"/>
      <c r="H993" s="62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s="10" customFormat="1" x14ac:dyDescent="0.25">
      <c r="A994"/>
      <c r="C994"/>
      <c r="D994"/>
      <c r="E994" s="8"/>
      <c r="F994"/>
      <c r="G994"/>
      <c r="H994" s="62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s="10" customFormat="1" x14ac:dyDescent="0.25">
      <c r="A995"/>
      <c r="C995"/>
      <c r="D995"/>
      <c r="E995" s="8"/>
      <c r="F995"/>
      <c r="G995"/>
      <c r="H995" s="62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s="10" customFormat="1" x14ac:dyDescent="0.25">
      <c r="A996"/>
      <c r="C996"/>
      <c r="D996"/>
      <c r="E996" s="8"/>
      <c r="F996"/>
      <c r="G996"/>
      <c r="H996" s="62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s="10" customFormat="1" x14ac:dyDescent="0.25">
      <c r="A997"/>
      <c r="C997"/>
      <c r="D997"/>
      <c r="E997" s="8"/>
      <c r="F997"/>
      <c r="G997"/>
      <c r="H997" s="62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s="10" customFormat="1" x14ac:dyDescent="0.25">
      <c r="A998"/>
      <c r="C998"/>
      <c r="D998"/>
      <c r="E998" s="8"/>
      <c r="F998"/>
      <c r="G998"/>
      <c r="H998" s="62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s="10" customFormat="1" x14ac:dyDescent="0.25">
      <c r="A999"/>
      <c r="C999"/>
      <c r="D999"/>
      <c r="E999" s="8"/>
      <c r="F999"/>
      <c r="G999"/>
      <c r="H999" s="62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s="10" customFormat="1" x14ac:dyDescent="0.25">
      <c r="A1000"/>
      <c r="C1000"/>
      <c r="D1000"/>
      <c r="E1000" s="8"/>
      <c r="F1000"/>
      <c r="G1000"/>
      <c r="H1000" s="62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s="10" customFormat="1" x14ac:dyDescent="0.25">
      <c r="A1001"/>
      <c r="C1001"/>
      <c r="D1001"/>
      <c r="E1001" s="8"/>
      <c r="F1001"/>
      <c r="G1001"/>
      <c r="H1001" s="62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s="10" customFormat="1" x14ac:dyDescent="0.25">
      <c r="A1002"/>
      <c r="C1002"/>
      <c r="D1002"/>
      <c r="E1002" s="8"/>
      <c r="F1002"/>
      <c r="G1002"/>
      <c r="H1002" s="6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s="10" customFormat="1" x14ac:dyDescent="0.25">
      <c r="A1003"/>
      <c r="C1003"/>
      <c r="D1003"/>
      <c r="E1003" s="8"/>
      <c r="F1003"/>
      <c r="G1003"/>
      <c r="H1003" s="62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s="10" customFormat="1" x14ac:dyDescent="0.25">
      <c r="A1004"/>
      <c r="C1004"/>
      <c r="D1004"/>
      <c r="E1004" s="8"/>
      <c r="F1004"/>
      <c r="G1004"/>
      <c r="H1004" s="62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s="10" customFormat="1" x14ac:dyDescent="0.25">
      <c r="A1005"/>
      <c r="C1005"/>
      <c r="D1005"/>
      <c r="E1005" s="8"/>
      <c r="F1005"/>
      <c r="G1005"/>
      <c r="H1005" s="62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s="10" customFormat="1" x14ac:dyDescent="0.25">
      <c r="A1006"/>
      <c r="C1006"/>
      <c r="D1006"/>
      <c r="E1006" s="8"/>
      <c r="F1006"/>
      <c r="G1006"/>
      <c r="H1006" s="62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s="10" customFormat="1" x14ac:dyDescent="0.25">
      <c r="A1007"/>
      <c r="C1007"/>
      <c r="D1007"/>
      <c r="E1007" s="8"/>
      <c r="F1007"/>
      <c r="G1007"/>
      <c r="H1007" s="62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s="10" customFormat="1" x14ac:dyDescent="0.25">
      <c r="A1008"/>
      <c r="C1008"/>
      <c r="D1008"/>
      <c r="E1008" s="8"/>
      <c r="F1008"/>
      <c r="G1008"/>
      <c r="H1008" s="62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s="10" customFormat="1" x14ac:dyDescent="0.25">
      <c r="A1009"/>
      <c r="C1009"/>
      <c r="D1009"/>
      <c r="E1009" s="8"/>
      <c r="F1009"/>
      <c r="G1009"/>
      <c r="H1009" s="62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s="10" customFormat="1" x14ac:dyDescent="0.25">
      <c r="A1010"/>
      <c r="C1010"/>
      <c r="D1010"/>
      <c r="E1010" s="8"/>
      <c r="F1010"/>
      <c r="G1010"/>
      <c r="H1010" s="62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s="10" customFormat="1" x14ac:dyDescent="0.25">
      <c r="A1011"/>
      <c r="C1011"/>
      <c r="D1011"/>
      <c r="E1011" s="8"/>
      <c r="F1011"/>
      <c r="G1011"/>
      <c r="H1011" s="62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s="10" customFormat="1" x14ac:dyDescent="0.25">
      <c r="A1012"/>
      <c r="C1012"/>
      <c r="D1012"/>
      <c r="E1012" s="8"/>
      <c r="F1012"/>
      <c r="G1012"/>
      <c r="H1012" s="6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s="10" customFormat="1" x14ac:dyDescent="0.25">
      <c r="A1013"/>
      <c r="C1013"/>
      <c r="D1013"/>
      <c r="E1013" s="8"/>
      <c r="F1013"/>
      <c r="G1013"/>
      <c r="H1013" s="62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s="10" customFormat="1" x14ac:dyDescent="0.25">
      <c r="A1014"/>
      <c r="C1014"/>
      <c r="D1014"/>
      <c r="E1014" s="8"/>
      <c r="F1014"/>
      <c r="G1014"/>
      <c r="H1014" s="62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s="10" customFormat="1" x14ac:dyDescent="0.25">
      <c r="A1015"/>
      <c r="C1015"/>
      <c r="D1015"/>
      <c r="E1015" s="8"/>
      <c r="F1015"/>
      <c r="G1015"/>
      <c r="H1015" s="62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s="10" customFormat="1" x14ac:dyDescent="0.25">
      <c r="A1016"/>
      <c r="C1016"/>
      <c r="D1016"/>
      <c r="E1016" s="8"/>
      <c r="F1016"/>
      <c r="G1016"/>
      <c r="H1016" s="62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s="10" customFormat="1" x14ac:dyDescent="0.25">
      <c r="A1017"/>
      <c r="C1017"/>
      <c r="D1017"/>
      <c r="E1017" s="8"/>
      <c r="F1017"/>
      <c r="G1017"/>
      <c r="H1017" s="62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s="10" customFormat="1" x14ac:dyDescent="0.25">
      <c r="A1018"/>
      <c r="C1018"/>
      <c r="D1018"/>
      <c r="E1018" s="8"/>
      <c r="F1018"/>
      <c r="G1018"/>
      <c r="H1018" s="62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s="10" customFormat="1" x14ac:dyDescent="0.25">
      <c r="A1019"/>
      <c r="C1019"/>
      <c r="D1019"/>
      <c r="E1019" s="8"/>
      <c r="F1019"/>
      <c r="G1019"/>
      <c r="H1019" s="62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s="10" customFormat="1" x14ac:dyDescent="0.25">
      <c r="A1020"/>
      <c r="C1020"/>
      <c r="D1020"/>
      <c r="E1020" s="8"/>
      <c r="F1020"/>
      <c r="G1020"/>
      <c r="H1020" s="62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s="10" customFormat="1" x14ac:dyDescent="0.25">
      <c r="A1021"/>
      <c r="C1021"/>
      <c r="D1021"/>
      <c r="E1021" s="8"/>
      <c r="F1021"/>
      <c r="G1021"/>
      <c r="H1021" s="62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s="10" customFormat="1" x14ac:dyDescent="0.25">
      <c r="A1022"/>
      <c r="C1022"/>
      <c r="D1022"/>
      <c r="E1022" s="8"/>
      <c r="F1022"/>
      <c r="G1022"/>
      <c r="H1022" s="6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s="10" customFormat="1" x14ac:dyDescent="0.25">
      <c r="A1023"/>
      <c r="C1023"/>
      <c r="D1023"/>
      <c r="E1023" s="8"/>
      <c r="F1023"/>
      <c r="G1023"/>
      <c r="H1023" s="62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s="10" customFormat="1" x14ac:dyDescent="0.25">
      <c r="A1024"/>
      <c r="C1024"/>
      <c r="D1024"/>
      <c r="E1024" s="8"/>
      <c r="F1024"/>
      <c r="G1024"/>
      <c r="H1024" s="62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s="10" customFormat="1" x14ac:dyDescent="0.25">
      <c r="A1025"/>
      <c r="C1025"/>
      <c r="D1025"/>
      <c r="E1025" s="8"/>
      <c r="F1025"/>
      <c r="G1025"/>
      <c r="H1025" s="62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s="10" customFormat="1" x14ac:dyDescent="0.25">
      <c r="A1026"/>
      <c r="C1026"/>
      <c r="D1026"/>
      <c r="E1026" s="8"/>
      <c r="F1026"/>
      <c r="G1026"/>
      <c r="H1026" s="62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s="10" customFormat="1" x14ac:dyDescent="0.25">
      <c r="A1027"/>
      <c r="C1027"/>
      <c r="D1027"/>
      <c r="E1027" s="8"/>
      <c r="F1027"/>
      <c r="G1027"/>
      <c r="H1027" s="62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s="10" customFormat="1" x14ac:dyDescent="0.25">
      <c r="A1028"/>
      <c r="C1028"/>
      <c r="D1028"/>
      <c r="E1028" s="8"/>
      <c r="F1028"/>
      <c r="G1028"/>
      <c r="H1028" s="62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s="10" customFormat="1" x14ac:dyDescent="0.25">
      <c r="A1029"/>
      <c r="C1029"/>
      <c r="D1029"/>
      <c r="E1029" s="8"/>
      <c r="F1029"/>
      <c r="G1029"/>
      <c r="H1029" s="62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s="10" customFormat="1" x14ac:dyDescent="0.25">
      <c r="A1030"/>
      <c r="C1030"/>
      <c r="D1030"/>
      <c r="E1030" s="8"/>
      <c r="F1030"/>
      <c r="G1030"/>
      <c r="H1030" s="62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s="10" customFormat="1" x14ac:dyDescent="0.25">
      <c r="A1031"/>
      <c r="C1031"/>
      <c r="D1031"/>
      <c r="E1031" s="8"/>
      <c r="F1031"/>
      <c r="G1031"/>
      <c r="H1031" s="62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s="10" customFormat="1" x14ac:dyDescent="0.25">
      <c r="A1032"/>
      <c r="C1032"/>
      <c r="D1032"/>
      <c r="E1032" s="8"/>
      <c r="F1032"/>
      <c r="G1032"/>
      <c r="H1032" s="6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s="10" customFormat="1" x14ac:dyDescent="0.25">
      <c r="A1033"/>
      <c r="C1033"/>
      <c r="D1033"/>
      <c r="E1033" s="8"/>
      <c r="F1033"/>
      <c r="G1033"/>
      <c r="H1033" s="62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s="10" customFormat="1" x14ac:dyDescent="0.25">
      <c r="A1034"/>
      <c r="C1034"/>
      <c r="D1034"/>
      <c r="E1034" s="8"/>
      <c r="F1034"/>
      <c r="G1034"/>
      <c r="H1034" s="62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s="10" customFormat="1" x14ac:dyDescent="0.25">
      <c r="A1035"/>
      <c r="C1035"/>
      <c r="D1035"/>
      <c r="E1035" s="8"/>
      <c r="F1035"/>
      <c r="G1035"/>
      <c r="H1035" s="62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s="10" customFormat="1" x14ac:dyDescent="0.25">
      <c r="A1036"/>
      <c r="C1036"/>
      <c r="D1036"/>
      <c r="E1036" s="8"/>
      <c r="F1036"/>
      <c r="G1036"/>
      <c r="H1036" s="62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s="10" customFormat="1" x14ac:dyDescent="0.25">
      <c r="A1037"/>
      <c r="C1037"/>
      <c r="D1037"/>
      <c r="E1037" s="8"/>
      <c r="F1037"/>
      <c r="G1037"/>
      <c r="H1037" s="62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s="10" customFormat="1" x14ac:dyDescent="0.25">
      <c r="A1038"/>
      <c r="C1038"/>
      <c r="D1038"/>
      <c r="E1038" s="8"/>
      <c r="F1038"/>
      <c r="G1038"/>
      <c r="H1038" s="62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s="10" customFormat="1" x14ac:dyDescent="0.25">
      <c r="A1039"/>
      <c r="C1039"/>
      <c r="D1039"/>
      <c r="E1039" s="8"/>
      <c r="F1039"/>
      <c r="G1039"/>
      <c r="H1039" s="62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s="10" customFormat="1" x14ac:dyDescent="0.25">
      <c r="A1040"/>
      <c r="C1040"/>
      <c r="D1040"/>
      <c r="E1040" s="8"/>
      <c r="F1040"/>
      <c r="G1040"/>
      <c r="H1040" s="62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s="10" customFormat="1" x14ac:dyDescent="0.25">
      <c r="A1041"/>
      <c r="C1041"/>
      <c r="D1041"/>
      <c r="E1041" s="8"/>
      <c r="F1041"/>
      <c r="G1041"/>
      <c r="H1041" s="62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s="10" customFormat="1" x14ac:dyDescent="0.25">
      <c r="A1042"/>
      <c r="C1042"/>
      <c r="D1042"/>
      <c r="E1042" s="8"/>
      <c r="F1042"/>
      <c r="G1042"/>
      <c r="H1042" s="6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s="10" customFormat="1" x14ac:dyDescent="0.25">
      <c r="A1043"/>
      <c r="C1043"/>
      <c r="D1043"/>
      <c r="E1043" s="8"/>
      <c r="F1043"/>
      <c r="G1043"/>
      <c r="H1043" s="62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s="10" customFormat="1" x14ac:dyDescent="0.25">
      <c r="A1044"/>
      <c r="C1044"/>
      <c r="D1044"/>
      <c r="E1044" s="8"/>
      <c r="F1044"/>
      <c r="G1044"/>
      <c r="H1044" s="62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s="10" customFormat="1" x14ac:dyDescent="0.25">
      <c r="A1045"/>
      <c r="C1045"/>
      <c r="D1045"/>
      <c r="E1045" s="8"/>
      <c r="F1045"/>
      <c r="G1045"/>
      <c r="H1045" s="62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s="10" customFormat="1" x14ac:dyDescent="0.25">
      <c r="A1046"/>
      <c r="C1046"/>
      <c r="D1046"/>
      <c r="E1046" s="8"/>
      <c r="F1046"/>
      <c r="G1046"/>
      <c r="H1046" s="62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s="10" customFormat="1" x14ac:dyDescent="0.25">
      <c r="A1047"/>
      <c r="C1047"/>
      <c r="D1047"/>
      <c r="E1047" s="8"/>
      <c r="F1047"/>
      <c r="G1047"/>
      <c r="H1047" s="62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s="10" customFormat="1" x14ac:dyDescent="0.25">
      <c r="A1048"/>
      <c r="C1048"/>
      <c r="D1048"/>
      <c r="E1048" s="8"/>
      <c r="F1048"/>
      <c r="G1048"/>
      <c r="H1048" s="62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s="10" customFormat="1" x14ac:dyDescent="0.25">
      <c r="A1049"/>
      <c r="C1049"/>
      <c r="D1049"/>
      <c r="E1049" s="8"/>
      <c r="F1049"/>
      <c r="G1049"/>
      <c r="H1049" s="62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s="10" customFormat="1" x14ac:dyDescent="0.25">
      <c r="A1050"/>
      <c r="C1050"/>
      <c r="D1050"/>
      <c r="E1050" s="8"/>
      <c r="F1050"/>
      <c r="G1050"/>
      <c r="H1050" s="62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s="10" customFormat="1" x14ac:dyDescent="0.25">
      <c r="A1051"/>
      <c r="C1051"/>
      <c r="D1051"/>
      <c r="E1051" s="8"/>
      <c r="F1051"/>
      <c r="G1051"/>
      <c r="H1051" s="62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s="10" customFormat="1" x14ac:dyDescent="0.25">
      <c r="A1052"/>
      <c r="C1052"/>
      <c r="D1052"/>
      <c r="E1052" s="8"/>
      <c r="F1052"/>
      <c r="G1052"/>
      <c r="H1052" s="6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s="10" customFormat="1" x14ac:dyDescent="0.25">
      <c r="A1053"/>
      <c r="C1053"/>
      <c r="D1053"/>
      <c r="E1053" s="8"/>
      <c r="F1053"/>
      <c r="G1053"/>
      <c r="H1053" s="62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s="10" customFormat="1" x14ac:dyDescent="0.25">
      <c r="A1054"/>
      <c r="C1054"/>
      <c r="D1054"/>
      <c r="E1054" s="8"/>
      <c r="F1054"/>
      <c r="G1054"/>
      <c r="H1054" s="62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s="10" customFormat="1" x14ac:dyDescent="0.25">
      <c r="A1055"/>
      <c r="C1055"/>
      <c r="D1055"/>
      <c r="E1055" s="8"/>
      <c r="F1055"/>
      <c r="G1055"/>
      <c r="H1055" s="62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s="10" customFormat="1" x14ac:dyDescent="0.25">
      <c r="A1056"/>
      <c r="C1056"/>
      <c r="D1056"/>
      <c r="E1056" s="8"/>
      <c r="F1056"/>
      <c r="G1056"/>
      <c r="H1056" s="62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s="10" customFormat="1" x14ac:dyDescent="0.25">
      <c r="A1057"/>
      <c r="C1057"/>
      <c r="D1057"/>
      <c r="E1057" s="8"/>
      <c r="F1057"/>
      <c r="G1057"/>
      <c r="H1057" s="62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s="10" customFormat="1" x14ac:dyDescent="0.25">
      <c r="A1058"/>
      <c r="C1058"/>
      <c r="D1058"/>
      <c r="E1058" s="8"/>
      <c r="F1058"/>
      <c r="G1058"/>
      <c r="H1058" s="62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s="10" customFormat="1" x14ac:dyDescent="0.25">
      <c r="A1059"/>
      <c r="C1059"/>
      <c r="D1059"/>
      <c r="E1059" s="8"/>
      <c r="F1059"/>
      <c r="G1059"/>
      <c r="H1059" s="62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s="10" customFormat="1" x14ac:dyDescent="0.25">
      <c r="A1060"/>
      <c r="C1060"/>
      <c r="D1060"/>
      <c r="E1060" s="8"/>
      <c r="F1060"/>
      <c r="G1060"/>
      <c r="H1060" s="62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s="10" customFormat="1" x14ac:dyDescent="0.25">
      <c r="A1061"/>
      <c r="C1061"/>
      <c r="D1061"/>
      <c r="E1061" s="8"/>
      <c r="F1061"/>
      <c r="G1061"/>
      <c r="H1061" s="62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s="10" customFormat="1" x14ac:dyDescent="0.25">
      <c r="A1062"/>
      <c r="C1062"/>
      <c r="D1062"/>
      <c r="E1062" s="8"/>
      <c r="F1062"/>
      <c r="G1062"/>
      <c r="H1062" s="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s="10" customFormat="1" x14ac:dyDescent="0.25">
      <c r="A1063"/>
      <c r="C1063"/>
      <c r="D1063"/>
      <c r="E1063" s="8"/>
      <c r="F1063"/>
      <c r="G1063"/>
      <c r="H1063" s="62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s="10" customFormat="1" x14ac:dyDescent="0.25">
      <c r="A1064"/>
      <c r="C1064"/>
      <c r="D1064"/>
      <c r="E1064" s="8"/>
      <c r="F1064"/>
      <c r="G1064"/>
      <c r="H1064" s="62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s="10" customFormat="1" x14ac:dyDescent="0.25">
      <c r="A1065"/>
      <c r="C1065"/>
      <c r="D1065"/>
      <c r="E1065" s="8"/>
      <c r="F1065"/>
      <c r="G1065"/>
      <c r="H1065" s="62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s="10" customFormat="1" x14ac:dyDescent="0.25">
      <c r="A1066"/>
      <c r="C1066"/>
      <c r="D1066"/>
      <c r="E1066" s="8"/>
      <c r="F1066"/>
      <c r="G1066"/>
      <c r="H1066" s="62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s="10" customFormat="1" x14ac:dyDescent="0.25">
      <c r="A1067"/>
      <c r="C1067"/>
      <c r="D1067"/>
      <c r="E1067" s="8"/>
      <c r="F1067"/>
      <c r="G1067"/>
      <c r="H1067" s="62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s="10" customFormat="1" x14ac:dyDescent="0.25">
      <c r="A1068"/>
      <c r="C1068"/>
      <c r="D1068"/>
      <c r="E1068" s="8"/>
      <c r="F1068"/>
      <c r="G1068"/>
      <c r="H1068" s="62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s="10" customFormat="1" x14ac:dyDescent="0.25">
      <c r="A1069"/>
      <c r="C1069"/>
      <c r="D1069"/>
      <c r="E1069" s="8"/>
      <c r="F1069"/>
      <c r="G1069"/>
      <c r="H1069" s="62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s="10" customFormat="1" x14ac:dyDescent="0.25">
      <c r="A1070"/>
      <c r="C1070"/>
      <c r="D1070"/>
      <c r="E1070" s="8"/>
      <c r="F1070"/>
      <c r="G1070"/>
      <c r="H1070" s="62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s="10" customFormat="1" x14ac:dyDescent="0.25">
      <c r="A1071"/>
      <c r="C1071"/>
      <c r="D1071"/>
      <c r="E1071" s="8"/>
      <c r="F1071"/>
      <c r="G1071"/>
      <c r="H1071" s="62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s="10" customFormat="1" x14ac:dyDescent="0.25">
      <c r="A1072"/>
      <c r="C1072"/>
      <c r="D1072"/>
      <c r="E1072" s="8"/>
      <c r="F1072"/>
      <c r="G1072"/>
      <c r="H1072" s="6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s="10" customFormat="1" x14ac:dyDescent="0.25">
      <c r="A1073"/>
      <c r="C1073"/>
      <c r="D1073"/>
      <c r="E1073" s="8"/>
      <c r="F1073"/>
      <c r="G1073"/>
      <c r="H1073" s="62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s="10" customFormat="1" x14ac:dyDescent="0.25">
      <c r="A1074"/>
      <c r="C1074"/>
      <c r="D1074"/>
      <c r="E1074" s="8"/>
      <c r="F1074"/>
      <c r="G1074"/>
      <c r="H1074" s="62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s="10" customFormat="1" x14ac:dyDescent="0.25">
      <c r="A1075"/>
      <c r="C1075"/>
      <c r="D1075"/>
      <c r="E1075" s="8"/>
      <c r="F1075"/>
      <c r="G1075"/>
      <c r="H1075" s="62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s="10" customFormat="1" x14ac:dyDescent="0.25">
      <c r="A1076"/>
      <c r="C1076"/>
      <c r="D1076"/>
      <c r="E1076" s="8"/>
      <c r="F1076"/>
      <c r="G1076"/>
      <c r="H1076" s="62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s="10" customFormat="1" x14ac:dyDescent="0.25">
      <c r="A1077"/>
      <c r="C1077"/>
      <c r="D1077"/>
      <c r="E1077" s="8"/>
      <c r="F1077"/>
      <c r="G1077"/>
      <c r="H1077" s="62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s="10" customFormat="1" x14ac:dyDescent="0.25">
      <c r="A1078"/>
      <c r="C1078"/>
      <c r="D1078"/>
      <c r="E1078" s="8"/>
      <c r="F1078"/>
      <c r="G1078"/>
      <c r="H1078" s="62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s="10" customFormat="1" x14ac:dyDescent="0.25">
      <c r="A1079"/>
      <c r="C1079"/>
      <c r="D1079"/>
      <c r="E1079" s="8"/>
      <c r="F1079"/>
      <c r="G1079"/>
      <c r="H1079" s="62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s="10" customFormat="1" x14ac:dyDescent="0.25">
      <c r="A1080"/>
      <c r="C1080"/>
      <c r="D1080"/>
      <c r="E1080" s="8"/>
      <c r="F1080"/>
      <c r="G1080"/>
      <c r="H1080" s="62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s="10" customFormat="1" x14ac:dyDescent="0.25">
      <c r="A1081"/>
      <c r="C1081"/>
      <c r="D1081"/>
      <c r="E1081" s="8"/>
      <c r="F1081"/>
      <c r="G1081"/>
      <c r="H1081" s="62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s="10" customFormat="1" x14ac:dyDescent="0.25">
      <c r="A1082"/>
      <c r="C1082"/>
      <c r="D1082"/>
      <c r="E1082" s="8"/>
      <c r="F1082"/>
      <c r="G1082"/>
      <c r="H1082" s="6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s="10" customFormat="1" x14ac:dyDescent="0.25">
      <c r="A1083"/>
      <c r="C1083"/>
      <c r="D1083"/>
      <c r="E1083" s="8"/>
      <c r="F1083"/>
      <c r="G1083"/>
      <c r="H1083" s="62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s="10" customFormat="1" x14ac:dyDescent="0.25">
      <c r="A1084"/>
      <c r="C1084"/>
      <c r="D1084"/>
      <c r="E1084" s="8"/>
      <c r="F1084"/>
      <c r="G1084"/>
      <c r="H1084" s="62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s="10" customFormat="1" x14ac:dyDescent="0.25">
      <c r="A1085"/>
      <c r="C1085"/>
      <c r="D1085"/>
      <c r="E1085" s="8"/>
      <c r="F1085"/>
      <c r="G1085"/>
      <c r="H1085" s="62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s="10" customFormat="1" x14ac:dyDescent="0.25">
      <c r="A1086"/>
      <c r="C1086"/>
      <c r="D1086"/>
      <c r="E1086" s="8"/>
      <c r="F1086"/>
      <c r="G1086"/>
      <c r="H1086" s="62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s="10" customFormat="1" x14ac:dyDescent="0.25">
      <c r="A1087"/>
      <c r="C1087"/>
      <c r="D1087"/>
      <c r="E1087" s="8"/>
      <c r="F1087"/>
      <c r="G1087"/>
      <c r="H1087" s="62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s="10" customFormat="1" x14ac:dyDescent="0.25">
      <c r="A1088"/>
      <c r="C1088"/>
      <c r="D1088"/>
      <c r="E1088" s="8"/>
      <c r="F1088"/>
      <c r="G1088"/>
      <c r="H1088" s="62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s="10" customFormat="1" x14ac:dyDescent="0.25">
      <c r="A1089"/>
      <c r="C1089"/>
      <c r="D1089"/>
      <c r="E1089" s="8"/>
      <c r="F1089"/>
      <c r="G1089"/>
      <c r="H1089" s="62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s="10" customFormat="1" x14ac:dyDescent="0.25">
      <c r="A1090"/>
      <c r="C1090"/>
      <c r="D1090"/>
      <c r="E1090" s="8"/>
      <c r="F1090"/>
      <c r="G1090"/>
      <c r="H1090" s="62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s="10" customFormat="1" x14ac:dyDescent="0.25">
      <c r="A1091"/>
      <c r="C1091"/>
      <c r="D1091"/>
      <c r="E1091" s="8"/>
      <c r="F1091"/>
      <c r="G1091"/>
      <c r="H1091" s="62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s="10" customFormat="1" x14ac:dyDescent="0.25">
      <c r="A1092"/>
      <c r="C1092"/>
      <c r="D1092"/>
      <c r="E1092" s="8"/>
      <c r="F1092"/>
      <c r="G1092"/>
      <c r="H1092" s="6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s="10" customFormat="1" x14ac:dyDescent="0.25">
      <c r="A1093"/>
      <c r="C1093"/>
      <c r="D1093"/>
      <c r="E1093" s="8"/>
      <c r="F1093"/>
      <c r="G1093"/>
      <c r="H1093" s="62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s="10" customFormat="1" x14ac:dyDescent="0.25">
      <c r="A1094"/>
      <c r="C1094"/>
      <c r="D1094"/>
      <c r="E1094" s="8"/>
      <c r="F1094"/>
      <c r="G1094"/>
      <c r="H1094" s="62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s="10" customFormat="1" x14ac:dyDescent="0.25">
      <c r="A1095"/>
      <c r="C1095"/>
      <c r="D1095"/>
      <c r="E1095" s="8"/>
      <c r="F1095"/>
      <c r="G1095"/>
      <c r="H1095" s="62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s="10" customFormat="1" x14ac:dyDescent="0.25">
      <c r="A1096"/>
      <c r="C1096"/>
      <c r="D1096"/>
      <c r="E1096" s="8"/>
      <c r="F1096"/>
      <c r="G1096"/>
      <c r="H1096" s="62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s="10" customFormat="1" x14ac:dyDescent="0.25">
      <c r="A1097"/>
      <c r="C1097"/>
      <c r="D1097"/>
      <c r="E1097" s="8"/>
      <c r="F1097"/>
      <c r="G1097"/>
      <c r="H1097" s="62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s="10" customFormat="1" x14ac:dyDescent="0.25">
      <c r="A1098"/>
      <c r="C1098"/>
      <c r="D1098"/>
      <c r="E1098" s="8"/>
      <c r="F1098"/>
      <c r="G1098"/>
      <c r="H1098" s="62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s="10" customFormat="1" x14ac:dyDescent="0.25">
      <c r="A1099"/>
      <c r="C1099"/>
      <c r="D1099"/>
      <c r="E1099" s="8"/>
      <c r="F1099"/>
      <c r="G1099"/>
      <c r="H1099" s="62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s="10" customFormat="1" x14ac:dyDescent="0.25">
      <c r="A1100"/>
      <c r="C1100"/>
      <c r="D1100"/>
      <c r="E1100" s="8"/>
      <c r="F1100"/>
      <c r="G1100"/>
      <c r="H1100" s="62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s="10" customFormat="1" x14ac:dyDescent="0.25">
      <c r="A1101"/>
      <c r="C1101"/>
      <c r="D1101"/>
      <c r="E1101" s="8"/>
      <c r="F1101"/>
      <c r="G1101"/>
      <c r="H1101" s="62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s="10" customFormat="1" x14ac:dyDescent="0.25">
      <c r="A1102"/>
      <c r="C1102"/>
      <c r="D1102"/>
      <c r="E1102" s="8"/>
      <c r="F1102"/>
      <c r="G1102"/>
      <c r="H1102" s="6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s="10" customFormat="1" x14ac:dyDescent="0.25">
      <c r="A1103"/>
      <c r="C1103"/>
      <c r="D1103"/>
      <c r="E1103" s="8"/>
      <c r="F1103"/>
      <c r="G1103"/>
      <c r="H1103" s="62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s="10" customFormat="1" x14ac:dyDescent="0.25">
      <c r="A1104"/>
      <c r="C1104"/>
      <c r="D1104"/>
      <c r="E1104" s="8"/>
      <c r="F1104"/>
      <c r="G1104"/>
      <c r="H1104" s="62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s="10" customFormat="1" x14ac:dyDescent="0.25">
      <c r="A1105"/>
      <c r="C1105"/>
      <c r="D1105"/>
      <c r="E1105" s="8"/>
      <c r="F1105"/>
      <c r="G1105"/>
      <c r="H1105" s="62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s="10" customFormat="1" x14ac:dyDescent="0.25">
      <c r="A1106"/>
      <c r="C1106"/>
      <c r="D1106"/>
      <c r="E1106" s="8"/>
      <c r="F1106"/>
      <c r="G1106"/>
      <c r="H1106" s="62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s="10" customFormat="1" x14ac:dyDescent="0.25">
      <c r="A1107"/>
      <c r="C1107"/>
      <c r="D1107"/>
      <c r="E1107" s="8"/>
      <c r="F1107"/>
      <c r="G1107"/>
      <c r="H1107" s="62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s="10" customFormat="1" x14ac:dyDescent="0.25">
      <c r="A1108"/>
      <c r="C1108"/>
      <c r="D1108"/>
      <c r="E1108" s="8"/>
      <c r="F1108"/>
      <c r="G1108"/>
      <c r="H1108" s="62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s="10" customFormat="1" x14ac:dyDescent="0.25">
      <c r="A1109"/>
      <c r="C1109"/>
      <c r="D1109"/>
      <c r="E1109" s="8"/>
      <c r="F1109"/>
      <c r="G1109"/>
      <c r="H1109" s="62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s="10" customFormat="1" x14ac:dyDescent="0.25">
      <c r="A1110"/>
      <c r="C1110"/>
      <c r="D1110"/>
      <c r="E1110" s="8"/>
      <c r="F1110"/>
      <c r="G1110"/>
      <c r="H1110" s="62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s="10" customFormat="1" x14ac:dyDescent="0.25">
      <c r="A1111"/>
      <c r="C1111"/>
      <c r="D1111"/>
      <c r="E1111" s="8"/>
      <c r="F1111"/>
      <c r="G1111"/>
      <c r="H1111" s="62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s="10" customFormat="1" x14ac:dyDescent="0.25">
      <c r="A1112"/>
      <c r="C1112"/>
      <c r="D1112"/>
      <c r="E1112" s="8"/>
      <c r="F1112"/>
      <c r="G1112"/>
      <c r="H1112" s="6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s="10" customFormat="1" x14ac:dyDescent="0.25">
      <c r="A1113"/>
      <c r="C1113"/>
      <c r="D1113"/>
      <c r="E1113" s="8"/>
      <c r="F1113"/>
      <c r="G1113"/>
      <c r="H1113" s="62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s="10" customFormat="1" x14ac:dyDescent="0.25">
      <c r="A1114"/>
      <c r="C1114"/>
      <c r="D1114"/>
      <c r="E1114" s="8"/>
      <c r="F1114"/>
      <c r="G1114"/>
      <c r="H1114" s="62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s="10" customFormat="1" x14ac:dyDescent="0.25">
      <c r="A1115"/>
      <c r="C1115"/>
      <c r="D1115"/>
      <c r="E1115" s="8"/>
      <c r="F1115"/>
      <c r="G1115"/>
      <c r="H1115" s="62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s="10" customFormat="1" x14ac:dyDescent="0.25">
      <c r="A1116"/>
      <c r="C1116"/>
      <c r="D1116"/>
      <c r="E1116" s="8"/>
      <c r="F1116"/>
      <c r="G1116"/>
      <c r="H1116" s="62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s="10" customFormat="1" x14ac:dyDescent="0.25">
      <c r="A1117"/>
      <c r="C1117"/>
      <c r="D1117"/>
      <c r="E1117" s="8"/>
      <c r="F1117"/>
      <c r="G1117"/>
      <c r="H1117" s="62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s="10" customFormat="1" x14ac:dyDescent="0.25">
      <c r="A1118"/>
      <c r="C1118"/>
      <c r="D1118"/>
      <c r="E1118" s="8"/>
      <c r="F1118"/>
      <c r="G1118"/>
      <c r="H1118" s="62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s="10" customFormat="1" x14ac:dyDescent="0.25">
      <c r="A1119"/>
      <c r="C1119"/>
      <c r="D1119"/>
      <c r="E1119" s="8"/>
      <c r="F1119"/>
      <c r="G1119"/>
      <c r="H1119" s="62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s="10" customFormat="1" x14ac:dyDescent="0.25">
      <c r="A1120"/>
      <c r="C1120"/>
      <c r="D1120"/>
      <c r="E1120" s="8"/>
      <c r="F1120"/>
      <c r="G1120"/>
      <c r="H1120" s="62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s="10" customFormat="1" x14ac:dyDescent="0.25">
      <c r="A1121"/>
      <c r="C1121"/>
      <c r="D1121"/>
      <c r="E1121" s="8"/>
      <c r="F1121"/>
      <c r="G1121"/>
      <c r="H1121" s="62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s="10" customFormat="1" x14ac:dyDescent="0.25">
      <c r="A1122"/>
      <c r="C1122"/>
      <c r="D1122"/>
      <c r="E1122" s="8"/>
      <c r="F1122"/>
      <c r="G1122"/>
      <c r="H1122" s="6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s="10" customFormat="1" x14ac:dyDescent="0.25">
      <c r="A1123"/>
      <c r="C1123"/>
      <c r="D1123"/>
      <c r="E1123" s="8"/>
      <c r="F1123"/>
      <c r="G1123"/>
      <c r="H1123" s="62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s="10" customFormat="1" x14ac:dyDescent="0.25">
      <c r="A1124"/>
      <c r="C1124"/>
      <c r="D1124"/>
      <c r="E1124" s="8"/>
      <c r="F1124"/>
      <c r="G1124"/>
      <c r="H1124" s="62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s="10" customFormat="1" x14ac:dyDescent="0.25">
      <c r="A1125"/>
      <c r="C1125"/>
      <c r="D1125"/>
      <c r="E1125" s="8"/>
      <c r="F1125"/>
      <c r="G1125"/>
      <c r="H1125" s="62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s="10" customFormat="1" x14ac:dyDescent="0.25">
      <c r="A1126"/>
      <c r="C1126"/>
      <c r="D1126"/>
      <c r="E1126" s="8"/>
      <c r="F1126"/>
      <c r="G1126"/>
      <c r="H1126" s="62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s="10" customFormat="1" x14ac:dyDescent="0.25">
      <c r="A1127"/>
      <c r="C1127"/>
      <c r="D1127"/>
      <c r="E1127" s="8"/>
      <c r="F1127"/>
      <c r="G1127"/>
      <c r="H1127" s="62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s="10" customFormat="1" x14ac:dyDescent="0.25">
      <c r="A1128"/>
      <c r="C1128"/>
      <c r="D1128"/>
      <c r="E1128" s="8"/>
      <c r="F1128"/>
      <c r="G1128"/>
      <c r="H1128" s="62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s="10" customFormat="1" x14ac:dyDescent="0.25">
      <c r="A1129"/>
      <c r="C1129"/>
      <c r="D1129"/>
      <c r="E1129" s="8"/>
      <c r="F1129"/>
      <c r="G1129"/>
      <c r="H1129" s="62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s="10" customFormat="1" x14ac:dyDescent="0.25">
      <c r="A1130"/>
      <c r="C1130"/>
      <c r="D1130"/>
      <c r="E1130" s="8"/>
      <c r="F1130"/>
      <c r="G1130"/>
      <c r="H1130" s="62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s="10" customFormat="1" x14ac:dyDescent="0.25">
      <c r="A1131"/>
      <c r="C1131"/>
      <c r="D1131"/>
      <c r="E1131" s="8"/>
      <c r="F1131"/>
      <c r="G1131"/>
      <c r="H1131" s="62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s="10" customFormat="1" x14ac:dyDescent="0.25">
      <c r="A1132"/>
      <c r="C1132"/>
      <c r="D1132"/>
      <c r="E1132" s="8"/>
      <c r="F1132"/>
      <c r="G1132"/>
      <c r="H1132" s="6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s="10" customFormat="1" x14ac:dyDescent="0.25">
      <c r="A1133"/>
      <c r="C1133"/>
      <c r="D1133"/>
      <c r="E1133" s="8"/>
      <c r="F1133"/>
      <c r="G1133"/>
      <c r="H1133" s="62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s="10" customFormat="1" x14ac:dyDescent="0.25">
      <c r="A1134"/>
      <c r="C1134"/>
      <c r="D1134"/>
      <c r="E1134" s="8"/>
      <c r="F1134"/>
      <c r="G1134"/>
      <c r="H1134" s="62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s="10" customFormat="1" x14ac:dyDescent="0.25">
      <c r="A1135"/>
      <c r="C1135"/>
      <c r="D1135"/>
      <c r="E1135" s="8"/>
      <c r="F1135"/>
      <c r="G1135"/>
      <c r="H1135" s="62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s="10" customFormat="1" x14ac:dyDescent="0.25">
      <c r="A1136"/>
      <c r="C1136"/>
      <c r="D1136"/>
      <c r="E1136" s="8"/>
      <c r="F1136"/>
      <c r="G1136"/>
      <c r="H1136" s="62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s="10" customFormat="1" x14ac:dyDescent="0.25">
      <c r="A1137"/>
      <c r="C1137"/>
      <c r="D1137"/>
      <c r="E1137" s="8"/>
      <c r="F1137"/>
      <c r="G1137"/>
      <c r="H1137" s="62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s="10" customFormat="1" x14ac:dyDescent="0.25">
      <c r="A1138"/>
      <c r="C1138"/>
      <c r="D1138"/>
      <c r="E1138" s="8"/>
      <c r="F1138"/>
      <c r="G1138"/>
      <c r="H1138" s="62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s="10" customFormat="1" x14ac:dyDescent="0.25">
      <c r="A1139"/>
      <c r="C1139"/>
      <c r="D1139"/>
      <c r="E1139" s="8"/>
      <c r="F1139"/>
      <c r="G1139"/>
      <c r="H1139" s="62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s="10" customFormat="1" x14ac:dyDescent="0.25">
      <c r="A1140"/>
      <c r="C1140"/>
      <c r="D1140"/>
      <c r="E1140" s="8"/>
      <c r="F1140"/>
      <c r="G1140"/>
      <c r="H1140" s="62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s="10" customFormat="1" x14ac:dyDescent="0.25">
      <c r="A1141"/>
      <c r="C1141"/>
      <c r="D1141"/>
      <c r="E1141" s="8"/>
      <c r="F1141"/>
      <c r="G1141"/>
      <c r="H1141" s="62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s="10" customFormat="1" x14ac:dyDescent="0.25">
      <c r="A1142"/>
      <c r="C1142"/>
      <c r="D1142"/>
      <c r="E1142" s="8"/>
      <c r="F1142"/>
      <c r="G1142"/>
      <c r="H1142" s="6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s="10" customFormat="1" x14ac:dyDescent="0.25">
      <c r="A1143"/>
      <c r="C1143"/>
      <c r="D1143"/>
      <c r="E1143" s="8"/>
      <c r="F1143"/>
      <c r="G1143"/>
      <c r="H1143" s="62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s="10" customFormat="1" x14ac:dyDescent="0.25">
      <c r="A1144"/>
      <c r="C1144"/>
      <c r="D1144"/>
      <c r="E1144" s="8"/>
      <c r="F1144"/>
      <c r="G1144"/>
      <c r="H1144" s="62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s="10" customFormat="1" x14ac:dyDescent="0.25">
      <c r="A1145"/>
      <c r="C1145"/>
      <c r="D1145"/>
      <c r="E1145" s="8"/>
      <c r="F1145"/>
      <c r="G1145"/>
      <c r="H1145" s="62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s="10" customFormat="1" x14ac:dyDescent="0.25">
      <c r="A1146"/>
      <c r="C1146"/>
      <c r="D1146"/>
      <c r="E1146" s="8"/>
      <c r="F1146"/>
      <c r="G1146"/>
      <c r="H1146" s="62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s="10" customFormat="1" x14ac:dyDescent="0.25">
      <c r="A1147"/>
      <c r="C1147"/>
      <c r="D1147"/>
      <c r="E1147" s="8"/>
      <c r="F1147"/>
      <c r="G1147"/>
      <c r="H1147" s="62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s="10" customFormat="1" x14ac:dyDescent="0.25">
      <c r="A1148"/>
      <c r="C1148"/>
      <c r="D1148"/>
      <c r="E1148" s="8"/>
      <c r="F1148"/>
      <c r="G1148"/>
      <c r="H1148" s="62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s="10" customFormat="1" x14ac:dyDescent="0.25">
      <c r="A1149"/>
      <c r="C1149"/>
      <c r="D1149"/>
      <c r="E1149" s="8"/>
      <c r="F1149"/>
      <c r="G1149"/>
      <c r="H1149" s="62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s="10" customFormat="1" x14ac:dyDescent="0.25">
      <c r="A1150"/>
      <c r="C1150"/>
      <c r="D1150"/>
      <c r="E1150" s="8"/>
      <c r="F1150"/>
      <c r="G1150"/>
      <c r="H1150" s="62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s="10" customFormat="1" x14ac:dyDescent="0.25">
      <c r="A1151"/>
      <c r="C1151"/>
      <c r="D1151"/>
      <c r="E1151" s="8"/>
      <c r="F1151"/>
      <c r="G1151"/>
      <c r="H1151" s="62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s="10" customFormat="1" x14ac:dyDescent="0.25">
      <c r="A1152"/>
      <c r="C1152"/>
      <c r="D1152"/>
      <c r="E1152" s="8"/>
      <c r="F1152"/>
      <c r="G1152"/>
      <c r="H1152" s="6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s="10" customFormat="1" x14ac:dyDescent="0.25">
      <c r="A1153"/>
      <c r="C1153"/>
      <c r="D1153"/>
      <c r="E1153" s="8"/>
      <c r="F1153"/>
      <c r="G1153"/>
      <c r="H1153" s="62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s="10" customFormat="1" x14ac:dyDescent="0.25">
      <c r="A1154"/>
      <c r="C1154"/>
      <c r="D1154"/>
      <c r="E1154" s="8"/>
      <c r="F1154"/>
      <c r="G1154"/>
      <c r="H1154" s="62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s="10" customFormat="1" x14ac:dyDescent="0.25">
      <c r="A1155"/>
      <c r="C1155"/>
      <c r="D1155"/>
      <c r="E1155" s="8"/>
      <c r="F1155"/>
      <c r="G1155"/>
      <c r="H1155" s="62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s="10" customFormat="1" x14ac:dyDescent="0.25">
      <c r="A1156"/>
      <c r="C1156"/>
      <c r="D1156"/>
      <c r="E1156" s="8"/>
      <c r="F1156"/>
      <c r="G1156"/>
      <c r="H1156" s="62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s="10" customFormat="1" x14ac:dyDescent="0.25">
      <c r="A1157"/>
      <c r="C1157"/>
      <c r="D1157"/>
      <c r="E1157" s="8"/>
      <c r="F1157"/>
      <c r="G1157"/>
      <c r="H1157" s="62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s="10" customFormat="1" x14ac:dyDescent="0.25">
      <c r="A1158"/>
      <c r="C1158"/>
      <c r="D1158"/>
      <c r="E1158" s="8"/>
      <c r="F1158"/>
      <c r="G1158"/>
      <c r="H1158" s="62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s="10" customFormat="1" x14ac:dyDescent="0.25">
      <c r="A1159"/>
      <c r="C1159"/>
      <c r="D1159"/>
      <c r="E1159" s="8"/>
      <c r="F1159"/>
      <c r="G1159"/>
      <c r="H1159" s="62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s="10" customFormat="1" x14ac:dyDescent="0.25">
      <c r="A1160"/>
      <c r="C1160"/>
      <c r="D1160"/>
      <c r="E1160" s="8"/>
      <c r="F1160"/>
      <c r="G1160"/>
      <c r="H1160" s="62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s="10" customFormat="1" x14ac:dyDescent="0.25">
      <c r="A1161"/>
      <c r="C1161"/>
      <c r="D1161"/>
      <c r="E1161" s="8"/>
      <c r="F1161"/>
      <c r="G1161"/>
      <c r="H1161" s="62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s="10" customFormat="1" x14ac:dyDescent="0.25">
      <c r="A1162"/>
      <c r="C1162"/>
      <c r="D1162"/>
      <c r="E1162" s="8"/>
      <c r="F1162"/>
      <c r="G1162"/>
      <c r="H1162" s="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s="10" customFormat="1" x14ac:dyDescent="0.25">
      <c r="A1163"/>
      <c r="C1163"/>
      <c r="D1163"/>
      <c r="E1163" s="8"/>
      <c r="F1163"/>
      <c r="G1163"/>
      <c r="H1163" s="62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s="10" customFormat="1" x14ac:dyDescent="0.25">
      <c r="A1164"/>
      <c r="C1164"/>
      <c r="D1164"/>
      <c r="E1164" s="8"/>
      <c r="F1164"/>
      <c r="G1164"/>
      <c r="H1164" s="62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15" s="10" customFormat="1" x14ac:dyDescent="0.25">
      <c r="A1165"/>
      <c r="C1165"/>
      <c r="D1165"/>
      <c r="E1165" s="8"/>
      <c r="F1165"/>
      <c r="G1165"/>
      <c r="H1165" s="62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</row>
    <row r="1166" spans="1:115" s="10" customFormat="1" x14ac:dyDescent="0.25">
      <c r="A1166"/>
      <c r="C1166"/>
      <c r="D1166"/>
      <c r="E1166" s="8"/>
      <c r="F1166"/>
      <c r="G1166"/>
      <c r="H1166" s="62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</row>
    <row r="1167" spans="1:115" s="10" customFormat="1" x14ac:dyDescent="0.25">
      <c r="A1167"/>
      <c r="C1167"/>
      <c r="D1167"/>
      <c r="E1167" s="8"/>
      <c r="F1167"/>
      <c r="G1167"/>
      <c r="H1167" s="62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</row>
    <row r="1168" spans="1:115" s="10" customFormat="1" x14ac:dyDescent="0.25">
      <c r="A1168"/>
      <c r="C1168"/>
      <c r="D1168"/>
      <c r="E1168" s="8"/>
      <c r="F1168"/>
      <c r="G1168"/>
      <c r="H1168" s="62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</row>
    <row r="1169" spans="1:115" s="10" customFormat="1" x14ac:dyDescent="0.25">
      <c r="A1169"/>
      <c r="C1169"/>
      <c r="D1169"/>
      <c r="E1169" s="8"/>
      <c r="F1169"/>
      <c r="G1169"/>
      <c r="H1169" s="62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</row>
    <row r="1170" spans="1:115" s="10" customFormat="1" x14ac:dyDescent="0.25">
      <c r="A1170"/>
      <c r="C1170"/>
      <c r="D1170"/>
      <c r="E1170" s="8"/>
      <c r="F1170"/>
      <c r="G1170"/>
      <c r="H1170" s="62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</row>
    <row r="1171" spans="1:115" s="10" customFormat="1" x14ac:dyDescent="0.25">
      <c r="A1171"/>
      <c r="C1171"/>
      <c r="D1171"/>
      <c r="E1171" s="8"/>
      <c r="F1171"/>
      <c r="G1171"/>
      <c r="H1171" s="62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</row>
    <row r="1172" spans="1:115" s="10" customFormat="1" x14ac:dyDescent="0.25">
      <c r="A1172"/>
      <c r="C1172"/>
      <c r="D1172"/>
      <c r="E1172" s="8"/>
      <c r="F1172"/>
      <c r="G1172"/>
      <c r="H1172" s="6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</row>
    <row r="1173" spans="1:115" s="10" customFormat="1" x14ac:dyDescent="0.25">
      <c r="A1173"/>
      <c r="C1173"/>
      <c r="D1173"/>
      <c r="E1173" s="8"/>
      <c r="F1173"/>
      <c r="G1173"/>
      <c r="H1173" s="62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</row>
    <row r="1174" spans="1:115" s="10" customFormat="1" x14ac:dyDescent="0.25">
      <c r="A1174"/>
      <c r="C1174"/>
      <c r="D1174"/>
      <c r="E1174" s="8"/>
      <c r="F1174"/>
      <c r="G1174"/>
      <c r="H1174" s="62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</row>
    <row r="1175" spans="1:115" s="10" customFormat="1" x14ac:dyDescent="0.25">
      <c r="A1175"/>
      <c r="C1175"/>
      <c r="D1175"/>
      <c r="E1175" s="8"/>
      <c r="F1175"/>
      <c r="G1175"/>
      <c r="H1175" s="62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</row>
    <row r="1176" spans="1:115" s="10" customFormat="1" x14ac:dyDescent="0.25">
      <c r="A1176"/>
      <c r="C1176"/>
      <c r="D1176"/>
      <c r="E1176" s="8"/>
      <c r="F1176"/>
      <c r="G1176"/>
      <c r="H1176" s="62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</row>
    <row r="1177" spans="1:115" s="10" customFormat="1" x14ac:dyDescent="0.25">
      <c r="A1177"/>
      <c r="C1177"/>
      <c r="D1177"/>
      <c r="E1177" s="8"/>
      <c r="F1177"/>
      <c r="G1177"/>
      <c r="H1177" s="62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</row>
    <row r="1178" spans="1:115" s="10" customFormat="1" x14ac:dyDescent="0.25">
      <c r="A1178"/>
      <c r="C1178"/>
      <c r="D1178"/>
      <c r="E1178" s="8"/>
      <c r="F1178"/>
      <c r="G1178"/>
      <c r="H1178" s="62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</row>
    <row r="1179" spans="1:115" s="10" customFormat="1" x14ac:dyDescent="0.25">
      <c r="A1179"/>
      <c r="C1179"/>
      <c r="D1179"/>
      <c r="E1179" s="8"/>
      <c r="F1179"/>
      <c r="G1179"/>
      <c r="H1179" s="62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</row>
    <row r="1180" spans="1:115" s="10" customFormat="1" x14ac:dyDescent="0.25">
      <c r="A1180"/>
      <c r="C1180"/>
      <c r="D1180"/>
      <c r="E1180" s="8"/>
      <c r="F1180"/>
      <c r="G1180"/>
      <c r="H1180" s="62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</row>
    <row r="1181" spans="1:115" s="10" customFormat="1" x14ac:dyDescent="0.25">
      <c r="A1181"/>
      <c r="C1181"/>
      <c r="D1181"/>
      <c r="E1181" s="8"/>
      <c r="F1181"/>
      <c r="G1181"/>
      <c r="H1181" s="62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</row>
    <row r="1182" spans="1:115" s="10" customFormat="1" x14ac:dyDescent="0.25">
      <c r="A1182"/>
      <c r="C1182"/>
      <c r="D1182"/>
      <c r="E1182" s="8"/>
      <c r="F1182"/>
      <c r="G1182"/>
      <c r="H1182" s="6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</row>
    <row r="1183" spans="1:115" s="10" customFormat="1" x14ac:dyDescent="0.25">
      <c r="A1183"/>
      <c r="C1183"/>
      <c r="D1183"/>
      <c r="E1183" s="8"/>
      <c r="F1183"/>
      <c r="G1183"/>
      <c r="H1183" s="62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</row>
    <row r="1184" spans="1:115" s="10" customFormat="1" x14ac:dyDescent="0.25">
      <c r="A1184"/>
      <c r="C1184"/>
      <c r="D1184"/>
      <c r="E1184" s="8"/>
      <c r="F1184"/>
      <c r="G1184"/>
      <c r="H1184" s="62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</row>
    <row r="1185" spans="1:115" s="10" customFormat="1" x14ac:dyDescent="0.25">
      <c r="A1185"/>
      <c r="C1185"/>
      <c r="D1185"/>
      <c r="E1185" s="8"/>
      <c r="F1185"/>
      <c r="G1185"/>
      <c r="H1185" s="62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</row>
    <row r="1186" spans="1:115" s="10" customFormat="1" x14ac:dyDescent="0.25">
      <c r="A1186"/>
      <c r="C1186"/>
      <c r="D1186"/>
      <c r="E1186" s="8"/>
      <c r="F1186"/>
      <c r="G1186"/>
      <c r="H1186" s="62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</row>
    <row r="1187" spans="1:115" s="10" customFormat="1" x14ac:dyDescent="0.25">
      <c r="A1187"/>
      <c r="C1187"/>
      <c r="D1187"/>
      <c r="E1187" s="8"/>
      <c r="F1187"/>
      <c r="G1187"/>
      <c r="H1187" s="62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</row>
    <row r="1188" spans="1:115" s="10" customFormat="1" x14ac:dyDescent="0.25">
      <c r="A1188"/>
      <c r="C1188"/>
      <c r="D1188"/>
      <c r="E1188" s="8"/>
      <c r="F1188"/>
      <c r="G1188"/>
      <c r="H1188" s="62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</row>
    <row r="1189" spans="1:115" s="10" customFormat="1" x14ac:dyDescent="0.25">
      <c r="A1189"/>
      <c r="C1189"/>
      <c r="D1189"/>
      <c r="E1189" s="8"/>
      <c r="F1189"/>
      <c r="G1189"/>
      <c r="H1189" s="62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</row>
    <row r="1190" spans="1:115" s="10" customFormat="1" x14ac:dyDescent="0.25">
      <c r="A1190"/>
      <c r="C1190"/>
      <c r="D1190"/>
      <c r="E1190" s="8"/>
      <c r="F1190"/>
      <c r="G1190"/>
      <c r="H1190" s="62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</row>
    <row r="1191" spans="1:115" s="10" customFormat="1" x14ac:dyDescent="0.25">
      <c r="A1191"/>
      <c r="C1191"/>
      <c r="D1191"/>
      <c r="E1191" s="8"/>
      <c r="F1191"/>
      <c r="G1191"/>
      <c r="H1191" s="62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</row>
    <row r="1192" spans="1:115" s="10" customFormat="1" x14ac:dyDescent="0.25">
      <c r="A1192"/>
      <c r="C1192"/>
      <c r="D1192"/>
      <c r="E1192" s="8"/>
      <c r="F1192"/>
      <c r="G1192"/>
      <c r="H1192" s="6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</row>
    <row r="1193" spans="1:115" s="10" customFormat="1" x14ac:dyDescent="0.25">
      <c r="A1193"/>
      <c r="C1193"/>
      <c r="D1193"/>
      <c r="E1193" s="8"/>
      <c r="F1193"/>
      <c r="G1193"/>
      <c r="H1193" s="62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</row>
    <row r="1194" spans="1:115" s="10" customFormat="1" x14ac:dyDescent="0.25">
      <c r="A1194"/>
      <c r="C1194"/>
      <c r="D1194"/>
      <c r="E1194" s="8"/>
      <c r="F1194"/>
      <c r="G1194"/>
      <c r="H1194" s="62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</row>
    <row r="1195" spans="1:115" s="10" customFormat="1" x14ac:dyDescent="0.25">
      <c r="A1195"/>
      <c r="C1195"/>
      <c r="D1195"/>
      <c r="E1195" s="8"/>
      <c r="F1195"/>
      <c r="G1195"/>
      <c r="H1195" s="62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</row>
    <row r="1196" spans="1:115" s="10" customFormat="1" x14ac:dyDescent="0.25">
      <c r="A1196"/>
      <c r="C1196"/>
      <c r="D1196"/>
      <c r="E1196" s="8"/>
      <c r="F1196"/>
      <c r="G1196"/>
      <c r="H1196" s="62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</row>
    <row r="1197" spans="1:115" s="10" customFormat="1" x14ac:dyDescent="0.25">
      <c r="A1197"/>
      <c r="C1197"/>
      <c r="D1197"/>
      <c r="E1197" s="8"/>
      <c r="F1197"/>
      <c r="G1197"/>
      <c r="H1197" s="62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</row>
    <row r="1198" spans="1:115" s="10" customFormat="1" x14ac:dyDescent="0.25">
      <c r="A1198"/>
      <c r="C1198"/>
      <c r="D1198"/>
      <c r="E1198" s="8"/>
      <c r="F1198"/>
      <c r="G1198"/>
      <c r="H1198" s="62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</row>
    <row r="1199" spans="1:115" s="10" customFormat="1" x14ac:dyDescent="0.25">
      <c r="A1199"/>
      <c r="C1199"/>
      <c r="D1199"/>
      <c r="E1199" s="8"/>
      <c r="F1199"/>
      <c r="G1199"/>
      <c r="H1199" s="62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</row>
    <row r="1200" spans="1:115" s="10" customFormat="1" x14ac:dyDescent="0.25">
      <c r="A1200"/>
      <c r="C1200"/>
      <c r="D1200"/>
      <c r="E1200" s="8"/>
      <c r="F1200"/>
      <c r="G1200"/>
      <c r="H1200" s="62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</row>
    <row r="1201" spans="1:115" s="10" customFormat="1" x14ac:dyDescent="0.25">
      <c r="A1201"/>
      <c r="C1201"/>
      <c r="D1201"/>
      <c r="E1201" s="8"/>
      <c r="F1201"/>
      <c r="G1201"/>
      <c r="H1201" s="62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</row>
    <row r="1202" spans="1:115" s="10" customFormat="1" x14ac:dyDescent="0.25">
      <c r="A1202"/>
      <c r="C1202"/>
      <c r="D1202"/>
      <c r="E1202" s="8"/>
      <c r="F1202"/>
      <c r="G1202"/>
      <c r="H1202" s="6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</row>
    <row r="1203" spans="1:115" s="10" customFormat="1" x14ac:dyDescent="0.25">
      <c r="A1203"/>
      <c r="C1203"/>
      <c r="D1203"/>
      <c r="E1203" s="8"/>
      <c r="F1203"/>
      <c r="G1203"/>
      <c r="H1203" s="62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</row>
    <row r="1204" spans="1:115" s="10" customFormat="1" x14ac:dyDescent="0.25">
      <c r="A1204"/>
      <c r="C1204"/>
      <c r="D1204"/>
      <c r="E1204" s="8"/>
      <c r="F1204"/>
      <c r="G1204"/>
      <c r="H1204" s="62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</row>
    <row r="1205" spans="1:115" s="10" customFormat="1" x14ac:dyDescent="0.25">
      <c r="A1205"/>
      <c r="C1205"/>
      <c r="D1205"/>
      <c r="E1205" s="8"/>
      <c r="F1205"/>
      <c r="G1205"/>
      <c r="H1205" s="62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</row>
    <row r="1206" spans="1:115" s="10" customFormat="1" x14ac:dyDescent="0.25">
      <c r="A1206"/>
      <c r="C1206"/>
      <c r="D1206"/>
      <c r="E1206" s="8"/>
      <c r="F1206"/>
      <c r="G1206"/>
      <c r="H1206" s="62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</row>
    <row r="1207" spans="1:115" s="10" customFormat="1" x14ac:dyDescent="0.25">
      <c r="A1207"/>
      <c r="C1207"/>
      <c r="D1207"/>
      <c r="E1207" s="8"/>
      <c r="F1207"/>
      <c r="G1207"/>
      <c r="H1207" s="62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</row>
    <row r="1208" spans="1:115" s="10" customFormat="1" x14ac:dyDescent="0.25">
      <c r="A1208"/>
      <c r="C1208"/>
      <c r="D1208"/>
      <c r="E1208" s="8"/>
      <c r="F1208"/>
      <c r="G1208"/>
      <c r="H1208" s="62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</row>
    <row r="1209" spans="1:115" s="10" customFormat="1" x14ac:dyDescent="0.25">
      <c r="A1209"/>
      <c r="C1209"/>
      <c r="D1209"/>
      <c r="E1209" s="8"/>
      <c r="F1209"/>
      <c r="G1209"/>
      <c r="H1209" s="62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</row>
    <row r="1210" spans="1:115" s="10" customFormat="1" x14ac:dyDescent="0.25">
      <c r="A1210"/>
      <c r="C1210"/>
      <c r="D1210"/>
      <c r="E1210" s="8"/>
      <c r="F1210"/>
      <c r="G1210"/>
      <c r="H1210" s="62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</row>
    <row r="1211" spans="1:115" s="10" customFormat="1" x14ac:dyDescent="0.25">
      <c r="A1211"/>
      <c r="C1211"/>
      <c r="D1211"/>
      <c r="E1211" s="8"/>
      <c r="F1211"/>
      <c r="G1211"/>
      <c r="H1211" s="62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</row>
    <row r="1212" spans="1:115" s="10" customFormat="1" x14ac:dyDescent="0.25">
      <c r="A1212"/>
      <c r="C1212"/>
      <c r="D1212"/>
      <c r="E1212" s="8"/>
      <c r="F1212"/>
      <c r="G1212"/>
      <c r="H1212" s="6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</row>
    <row r="1213" spans="1:115" s="10" customFormat="1" x14ac:dyDescent="0.25">
      <c r="A1213"/>
      <c r="C1213"/>
      <c r="D1213"/>
      <c r="E1213" s="8"/>
      <c r="F1213"/>
      <c r="G1213"/>
      <c r="H1213" s="62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</row>
    <row r="1214" spans="1:115" s="10" customFormat="1" x14ac:dyDescent="0.25">
      <c r="A1214"/>
      <c r="C1214"/>
      <c r="D1214"/>
      <c r="E1214" s="8"/>
      <c r="F1214"/>
      <c r="G1214"/>
      <c r="H1214" s="62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</row>
    <row r="1215" spans="1:115" s="10" customFormat="1" x14ac:dyDescent="0.25">
      <c r="A1215"/>
      <c r="C1215"/>
      <c r="D1215"/>
      <c r="E1215" s="8"/>
      <c r="F1215"/>
      <c r="G1215"/>
      <c r="H1215" s="62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</row>
    <row r="1216" spans="1:115" s="10" customFormat="1" x14ac:dyDescent="0.25">
      <c r="A1216"/>
      <c r="C1216"/>
      <c r="D1216"/>
      <c r="E1216" s="8"/>
      <c r="F1216"/>
      <c r="G1216"/>
      <c r="H1216" s="62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</row>
    <row r="1217" spans="1:115" s="10" customFormat="1" x14ac:dyDescent="0.25">
      <c r="A1217"/>
      <c r="C1217"/>
      <c r="D1217"/>
      <c r="E1217" s="8"/>
      <c r="F1217"/>
      <c r="G1217"/>
      <c r="H1217" s="62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</row>
    <row r="1218" spans="1:115" s="10" customFormat="1" x14ac:dyDescent="0.25">
      <c r="A1218"/>
      <c r="C1218"/>
      <c r="D1218"/>
      <c r="E1218" s="8"/>
      <c r="F1218"/>
      <c r="G1218"/>
      <c r="H1218" s="62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</row>
    <row r="1219" spans="1:115" s="10" customFormat="1" x14ac:dyDescent="0.25">
      <c r="A1219"/>
      <c r="C1219"/>
      <c r="D1219"/>
      <c r="E1219" s="8"/>
      <c r="F1219"/>
      <c r="G1219"/>
      <c r="H1219" s="62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</row>
    <row r="1220" spans="1:115" s="10" customFormat="1" x14ac:dyDescent="0.25">
      <c r="A1220"/>
      <c r="C1220"/>
      <c r="D1220"/>
      <c r="E1220" s="8"/>
      <c r="F1220"/>
      <c r="G1220"/>
      <c r="H1220" s="62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</row>
    <row r="1221" spans="1:115" s="10" customFormat="1" x14ac:dyDescent="0.25">
      <c r="A1221"/>
      <c r="C1221"/>
      <c r="D1221"/>
      <c r="E1221" s="8"/>
      <c r="F1221"/>
      <c r="G1221"/>
      <c r="H1221" s="62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</row>
    <row r="1222" spans="1:115" s="10" customFormat="1" x14ac:dyDescent="0.25">
      <c r="A1222"/>
      <c r="C1222"/>
      <c r="D1222"/>
      <c r="E1222" s="8"/>
      <c r="F1222"/>
      <c r="G1222"/>
      <c r="H1222" s="6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</row>
    <row r="1223" spans="1:115" s="10" customFormat="1" x14ac:dyDescent="0.25">
      <c r="A1223"/>
      <c r="C1223"/>
      <c r="D1223"/>
      <c r="E1223" s="8"/>
      <c r="F1223"/>
      <c r="G1223"/>
      <c r="H1223" s="62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</row>
    <row r="1224" spans="1:115" s="10" customFormat="1" x14ac:dyDescent="0.25">
      <c r="A1224"/>
      <c r="C1224"/>
      <c r="D1224"/>
      <c r="E1224" s="8"/>
      <c r="F1224"/>
      <c r="G1224"/>
      <c r="H1224" s="62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</row>
    <row r="1225" spans="1:115" s="10" customFormat="1" x14ac:dyDescent="0.25">
      <c r="A1225"/>
      <c r="C1225"/>
      <c r="D1225"/>
      <c r="E1225" s="8"/>
      <c r="F1225"/>
      <c r="G1225"/>
      <c r="H1225" s="62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</row>
    <row r="1226" spans="1:115" s="10" customFormat="1" x14ac:dyDescent="0.25">
      <c r="A1226"/>
      <c r="C1226"/>
      <c r="D1226"/>
      <c r="E1226" s="8"/>
      <c r="F1226"/>
      <c r="G1226"/>
      <c r="H1226" s="62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</row>
    <row r="1227" spans="1:115" s="10" customFormat="1" x14ac:dyDescent="0.25">
      <c r="A1227"/>
      <c r="C1227"/>
      <c r="D1227"/>
      <c r="E1227" s="8"/>
      <c r="F1227"/>
      <c r="G1227"/>
      <c r="H1227" s="62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</row>
    <row r="1228" spans="1:115" s="10" customFormat="1" x14ac:dyDescent="0.25">
      <c r="A1228"/>
      <c r="C1228"/>
      <c r="D1228"/>
      <c r="E1228" s="8"/>
      <c r="F1228"/>
      <c r="G1228"/>
      <c r="H1228" s="62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</row>
    <row r="1229" spans="1:115" s="10" customFormat="1" x14ac:dyDescent="0.25">
      <c r="A1229"/>
      <c r="C1229"/>
      <c r="D1229"/>
      <c r="E1229" s="8"/>
      <c r="F1229"/>
      <c r="G1229"/>
      <c r="H1229" s="62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</row>
    <row r="1230" spans="1:115" s="10" customFormat="1" x14ac:dyDescent="0.25">
      <c r="A1230"/>
      <c r="C1230"/>
      <c r="D1230"/>
      <c r="E1230" s="8"/>
      <c r="F1230"/>
      <c r="G1230"/>
      <c r="H1230" s="62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</row>
    <row r="1231" spans="1:115" s="10" customFormat="1" x14ac:dyDescent="0.25">
      <c r="A1231"/>
      <c r="C1231"/>
      <c r="D1231"/>
      <c r="E1231" s="8"/>
      <c r="F1231"/>
      <c r="G1231"/>
      <c r="H1231" s="62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</row>
    <row r="1232" spans="1:115" s="10" customFormat="1" x14ac:dyDescent="0.25">
      <c r="A1232"/>
      <c r="C1232"/>
      <c r="D1232"/>
      <c r="E1232" s="8"/>
      <c r="F1232"/>
      <c r="G1232"/>
      <c r="H1232" s="6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</row>
    <row r="1233" spans="1:115" s="10" customFormat="1" x14ac:dyDescent="0.25">
      <c r="A1233"/>
      <c r="C1233"/>
      <c r="D1233"/>
      <c r="E1233" s="8"/>
      <c r="F1233"/>
      <c r="G1233"/>
      <c r="H1233" s="62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</row>
    <row r="1234" spans="1:115" s="10" customFormat="1" x14ac:dyDescent="0.25">
      <c r="A1234"/>
      <c r="C1234"/>
      <c r="D1234"/>
      <c r="E1234" s="8"/>
      <c r="F1234"/>
      <c r="G1234"/>
      <c r="H1234" s="62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</row>
    <row r="1235" spans="1:115" s="10" customFormat="1" x14ac:dyDescent="0.25">
      <c r="A1235"/>
      <c r="C1235"/>
      <c r="D1235"/>
      <c r="E1235" s="8"/>
      <c r="F1235"/>
      <c r="G1235"/>
      <c r="H1235" s="62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</row>
    <row r="1236" spans="1:115" s="10" customFormat="1" x14ac:dyDescent="0.25">
      <c r="A1236"/>
      <c r="C1236"/>
      <c r="D1236"/>
      <c r="E1236" s="8"/>
      <c r="F1236"/>
      <c r="G1236"/>
      <c r="H1236" s="62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</row>
    <row r="1237" spans="1:115" s="10" customFormat="1" x14ac:dyDescent="0.25">
      <c r="A1237"/>
      <c r="C1237"/>
      <c r="D1237"/>
      <c r="E1237" s="8"/>
      <c r="F1237"/>
      <c r="G1237"/>
      <c r="H1237" s="62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</row>
    <row r="1238" spans="1:115" s="10" customFormat="1" x14ac:dyDescent="0.25">
      <c r="A1238"/>
      <c r="C1238"/>
      <c r="D1238"/>
      <c r="E1238" s="8"/>
      <c r="F1238"/>
      <c r="G1238"/>
      <c r="H1238" s="62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</row>
    <row r="1239" spans="1:115" s="10" customFormat="1" x14ac:dyDescent="0.25">
      <c r="A1239"/>
      <c r="C1239"/>
      <c r="D1239"/>
      <c r="E1239" s="8"/>
      <c r="F1239"/>
      <c r="G1239"/>
      <c r="H1239" s="62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</row>
    <row r="1240" spans="1:115" s="10" customFormat="1" x14ac:dyDescent="0.25">
      <c r="A1240"/>
      <c r="C1240"/>
      <c r="D1240"/>
      <c r="E1240" s="8"/>
      <c r="F1240"/>
      <c r="G1240"/>
      <c r="H1240" s="62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</row>
    <row r="1241" spans="1:115" s="10" customFormat="1" x14ac:dyDescent="0.25">
      <c r="A1241"/>
      <c r="C1241"/>
      <c r="D1241"/>
      <c r="E1241" s="8"/>
      <c r="F1241"/>
      <c r="G1241"/>
      <c r="H1241" s="62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</row>
    <row r="1242" spans="1:115" s="10" customFormat="1" x14ac:dyDescent="0.25">
      <c r="A1242"/>
      <c r="C1242"/>
      <c r="D1242"/>
      <c r="E1242" s="8"/>
      <c r="F1242"/>
      <c r="G1242"/>
      <c r="H1242" s="6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</row>
    <row r="1243" spans="1:115" s="10" customFormat="1" x14ac:dyDescent="0.25">
      <c r="A1243"/>
      <c r="C1243"/>
      <c r="D1243"/>
      <c r="E1243" s="8"/>
      <c r="F1243"/>
      <c r="G1243"/>
      <c r="H1243" s="62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</row>
    <row r="1244" spans="1:115" s="10" customFormat="1" x14ac:dyDescent="0.25">
      <c r="A1244"/>
      <c r="C1244"/>
      <c r="D1244"/>
      <c r="E1244" s="8"/>
      <c r="F1244"/>
      <c r="G1244"/>
      <c r="H1244" s="62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</row>
    <row r="1245" spans="1:115" s="10" customFormat="1" x14ac:dyDescent="0.25">
      <c r="A1245"/>
      <c r="C1245"/>
      <c r="D1245"/>
      <c r="E1245" s="8"/>
      <c r="F1245"/>
      <c r="G1245"/>
      <c r="H1245" s="62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</row>
    <row r="1246" spans="1:115" s="10" customFormat="1" x14ac:dyDescent="0.25">
      <c r="A1246"/>
      <c r="C1246"/>
      <c r="D1246"/>
      <c r="E1246" s="8"/>
      <c r="F1246"/>
      <c r="G1246"/>
      <c r="H1246" s="62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</row>
    <row r="1247" spans="1:115" s="10" customFormat="1" x14ac:dyDescent="0.25">
      <c r="A1247"/>
      <c r="C1247"/>
      <c r="D1247"/>
      <c r="E1247" s="8"/>
      <c r="F1247"/>
      <c r="G1247"/>
      <c r="H1247" s="62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</row>
    <row r="1248" spans="1:115" s="10" customFormat="1" x14ac:dyDescent="0.25">
      <c r="A1248"/>
      <c r="C1248"/>
      <c r="D1248"/>
      <c r="E1248" s="8"/>
      <c r="F1248"/>
      <c r="G1248"/>
      <c r="H1248" s="62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</row>
    <row r="1249" spans="1:115" s="10" customFormat="1" x14ac:dyDescent="0.25">
      <c r="A1249"/>
      <c r="C1249"/>
      <c r="D1249"/>
      <c r="E1249" s="8"/>
      <c r="F1249"/>
      <c r="G1249"/>
      <c r="H1249" s="62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</row>
    <row r="1250" spans="1:115" s="10" customFormat="1" x14ac:dyDescent="0.25">
      <c r="A1250"/>
      <c r="C1250"/>
      <c r="D1250"/>
      <c r="E1250" s="8"/>
      <c r="F1250"/>
      <c r="G1250"/>
      <c r="H1250" s="62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</row>
    <row r="1251" spans="1:115" s="10" customFormat="1" x14ac:dyDescent="0.25">
      <c r="A1251"/>
      <c r="C1251"/>
      <c r="D1251"/>
      <c r="E1251" s="8"/>
      <c r="F1251"/>
      <c r="G1251"/>
      <c r="H1251" s="62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</row>
    <row r="1252" spans="1:115" s="10" customFormat="1" x14ac:dyDescent="0.25">
      <c r="A1252"/>
      <c r="C1252"/>
      <c r="D1252"/>
      <c r="E1252" s="8"/>
      <c r="F1252"/>
      <c r="G1252"/>
      <c r="H1252" s="6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</row>
    <row r="1253" spans="1:115" s="10" customFormat="1" x14ac:dyDescent="0.25">
      <c r="A1253"/>
      <c r="C1253"/>
      <c r="D1253"/>
      <c r="E1253" s="8"/>
      <c r="F1253"/>
      <c r="G1253"/>
      <c r="H1253" s="62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</row>
    <row r="1254" spans="1:115" s="10" customFormat="1" x14ac:dyDescent="0.25">
      <c r="A1254"/>
      <c r="C1254"/>
      <c r="D1254"/>
      <c r="E1254" s="8"/>
      <c r="F1254"/>
      <c r="G1254"/>
      <c r="H1254" s="62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</row>
    <row r="1255" spans="1:115" s="10" customFormat="1" x14ac:dyDescent="0.25">
      <c r="A1255"/>
      <c r="C1255"/>
      <c r="D1255"/>
      <c r="E1255" s="8"/>
      <c r="F1255"/>
      <c r="G1255"/>
      <c r="H1255" s="62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</row>
    <row r="1256" spans="1:115" s="10" customFormat="1" x14ac:dyDescent="0.25">
      <c r="A1256"/>
      <c r="C1256"/>
      <c r="D1256"/>
      <c r="E1256" s="8"/>
      <c r="F1256"/>
      <c r="G1256"/>
      <c r="H1256" s="62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</row>
    <row r="1257" spans="1:115" s="10" customFormat="1" x14ac:dyDescent="0.25">
      <c r="A1257"/>
      <c r="C1257"/>
      <c r="D1257"/>
      <c r="E1257" s="8"/>
      <c r="F1257"/>
      <c r="G1257"/>
      <c r="H1257" s="62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</row>
    <row r="1258" spans="1:115" s="10" customFormat="1" x14ac:dyDescent="0.25">
      <c r="A1258"/>
      <c r="C1258"/>
      <c r="D1258"/>
      <c r="E1258" s="8"/>
      <c r="F1258"/>
      <c r="G1258"/>
      <c r="H1258" s="62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</row>
    <row r="1259" spans="1:115" s="10" customFormat="1" x14ac:dyDescent="0.25">
      <c r="A1259"/>
      <c r="C1259"/>
      <c r="D1259"/>
      <c r="E1259" s="8"/>
      <c r="F1259"/>
      <c r="G1259"/>
      <c r="H1259" s="62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</row>
    <row r="1260" spans="1:115" s="10" customFormat="1" x14ac:dyDescent="0.25">
      <c r="A1260"/>
      <c r="C1260"/>
      <c r="D1260"/>
      <c r="E1260" s="8"/>
      <c r="F1260"/>
      <c r="G1260"/>
      <c r="H1260" s="62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</row>
    <row r="1261" spans="1:115" s="10" customFormat="1" x14ac:dyDescent="0.25">
      <c r="A1261"/>
      <c r="C1261"/>
      <c r="D1261"/>
      <c r="E1261" s="8"/>
      <c r="F1261"/>
      <c r="G1261"/>
      <c r="H1261" s="62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</row>
    <row r="1262" spans="1:115" s="10" customFormat="1" x14ac:dyDescent="0.25">
      <c r="A1262"/>
      <c r="C1262"/>
      <c r="D1262"/>
      <c r="E1262" s="8"/>
      <c r="F1262"/>
      <c r="G1262"/>
      <c r="H1262" s="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</row>
    <row r="1263" spans="1:115" s="10" customFormat="1" x14ac:dyDescent="0.25">
      <c r="A1263"/>
      <c r="C1263"/>
      <c r="D1263"/>
      <c r="E1263" s="8"/>
      <c r="F1263"/>
      <c r="G1263"/>
      <c r="H1263" s="62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</row>
    <row r="1264" spans="1:115" s="10" customFormat="1" x14ac:dyDescent="0.25">
      <c r="A1264"/>
      <c r="C1264"/>
      <c r="D1264"/>
      <c r="E1264" s="8"/>
      <c r="F1264"/>
      <c r="G1264"/>
      <c r="H1264" s="62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</row>
    <row r="1265" spans="1:115" s="10" customFormat="1" x14ac:dyDescent="0.25">
      <c r="A1265"/>
      <c r="C1265"/>
      <c r="D1265"/>
      <c r="E1265" s="8"/>
      <c r="F1265"/>
      <c r="G1265"/>
      <c r="H1265" s="62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</row>
    <row r="1266" spans="1:115" s="10" customFormat="1" x14ac:dyDescent="0.25">
      <c r="A1266"/>
      <c r="C1266"/>
      <c r="D1266"/>
      <c r="E1266" s="8"/>
      <c r="F1266"/>
      <c r="G1266"/>
      <c r="H1266" s="62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</row>
    <row r="1267" spans="1:115" s="10" customFormat="1" x14ac:dyDescent="0.25">
      <c r="A1267"/>
      <c r="C1267"/>
      <c r="D1267"/>
      <c r="E1267" s="8"/>
      <c r="F1267"/>
      <c r="G1267"/>
      <c r="H1267" s="62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</row>
    <row r="1268" spans="1:115" s="10" customFormat="1" x14ac:dyDescent="0.25">
      <c r="A1268"/>
      <c r="C1268"/>
      <c r="D1268"/>
      <c r="E1268" s="8"/>
      <c r="F1268"/>
      <c r="G1268"/>
      <c r="H1268" s="62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</row>
    <row r="1269" spans="1:115" s="10" customFormat="1" x14ac:dyDescent="0.25">
      <c r="A1269"/>
      <c r="C1269"/>
      <c r="D1269"/>
      <c r="E1269" s="8"/>
      <c r="F1269"/>
      <c r="G1269"/>
      <c r="H1269" s="62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</row>
    <row r="1270" spans="1:115" s="10" customFormat="1" x14ac:dyDescent="0.25">
      <c r="A1270"/>
      <c r="C1270"/>
      <c r="D1270"/>
      <c r="E1270" s="8"/>
      <c r="F1270"/>
      <c r="G1270"/>
      <c r="H1270" s="62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</row>
    <row r="1271" spans="1:115" s="10" customFormat="1" x14ac:dyDescent="0.25">
      <c r="A1271"/>
      <c r="C1271"/>
      <c r="D1271"/>
      <c r="E1271" s="8"/>
      <c r="F1271"/>
      <c r="G1271"/>
      <c r="H1271" s="62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</row>
    <row r="1272" spans="1:115" s="10" customFormat="1" x14ac:dyDescent="0.25">
      <c r="A1272"/>
      <c r="C1272"/>
      <c r="D1272"/>
      <c r="E1272" s="8"/>
      <c r="F1272"/>
      <c r="G1272"/>
      <c r="H1272" s="6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</row>
    <row r="1273" spans="1:115" s="10" customFormat="1" x14ac:dyDescent="0.25">
      <c r="A1273"/>
      <c r="C1273"/>
      <c r="D1273"/>
      <c r="E1273" s="8"/>
      <c r="F1273"/>
      <c r="G1273"/>
      <c r="H1273" s="62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</row>
    <row r="1274" spans="1:115" s="10" customFormat="1" x14ac:dyDescent="0.25">
      <c r="A1274"/>
      <c r="C1274"/>
      <c r="D1274"/>
      <c r="E1274" s="8"/>
      <c r="F1274"/>
      <c r="G1274"/>
      <c r="H1274" s="62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</row>
    <row r="1275" spans="1:115" s="10" customFormat="1" x14ac:dyDescent="0.25">
      <c r="A1275"/>
      <c r="C1275"/>
      <c r="D1275"/>
      <c r="E1275" s="8"/>
      <c r="F1275"/>
      <c r="G1275"/>
      <c r="H1275" s="62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</row>
    <row r="1276" spans="1:115" s="10" customFormat="1" x14ac:dyDescent="0.25">
      <c r="A1276"/>
      <c r="C1276"/>
      <c r="D1276"/>
      <c r="E1276" s="8"/>
      <c r="F1276"/>
      <c r="G1276"/>
      <c r="H1276" s="62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</row>
    <row r="1277" spans="1:115" s="10" customFormat="1" x14ac:dyDescent="0.25">
      <c r="A1277"/>
      <c r="C1277"/>
      <c r="D1277"/>
      <c r="E1277" s="8"/>
      <c r="F1277"/>
      <c r="G1277"/>
      <c r="H1277" s="62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</row>
    <row r="1278" spans="1:115" s="10" customFormat="1" x14ac:dyDescent="0.25">
      <c r="A1278"/>
      <c r="C1278"/>
      <c r="D1278"/>
      <c r="E1278" s="8"/>
      <c r="F1278"/>
      <c r="G1278"/>
      <c r="H1278" s="62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</row>
    <row r="1279" spans="1:115" s="10" customFormat="1" x14ac:dyDescent="0.25">
      <c r="A1279"/>
      <c r="C1279"/>
      <c r="D1279"/>
      <c r="E1279" s="8"/>
      <c r="F1279"/>
      <c r="G1279"/>
      <c r="H1279" s="62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</row>
    <row r="1280" spans="1:115" s="10" customFormat="1" x14ac:dyDescent="0.25">
      <c r="A1280"/>
      <c r="C1280"/>
      <c r="D1280"/>
      <c r="E1280" s="8"/>
      <c r="F1280"/>
      <c r="G1280"/>
      <c r="H1280" s="62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</row>
    <row r="1281" spans="1:115" s="10" customFormat="1" x14ac:dyDescent="0.25">
      <c r="A1281"/>
      <c r="C1281"/>
      <c r="D1281"/>
      <c r="E1281" s="8"/>
      <c r="F1281"/>
      <c r="G1281"/>
      <c r="H1281" s="62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</row>
    <row r="1282" spans="1:115" s="10" customFormat="1" x14ac:dyDescent="0.25">
      <c r="A1282"/>
      <c r="C1282"/>
      <c r="D1282"/>
      <c r="E1282" s="8"/>
      <c r="F1282"/>
      <c r="G1282"/>
      <c r="H1282" s="6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</row>
    <row r="1283" spans="1:115" s="10" customFormat="1" x14ac:dyDescent="0.25">
      <c r="A1283"/>
      <c r="C1283"/>
      <c r="D1283"/>
      <c r="E1283" s="8"/>
      <c r="F1283"/>
      <c r="G1283"/>
      <c r="H1283" s="62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</row>
    <row r="1284" spans="1:115" s="10" customFormat="1" x14ac:dyDescent="0.25">
      <c r="A1284"/>
      <c r="C1284"/>
      <c r="D1284"/>
      <c r="E1284" s="8"/>
      <c r="F1284"/>
      <c r="G1284"/>
      <c r="H1284" s="62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</row>
    <row r="1285" spans="1:115" s="10" customFormat="1" x14ac:dyDescent="0.25">
      <c r="A1285"/>
      <c r="C1285"/>
      <c r="D1285"/>
      <c r="E1285" s="8"/>
      <c r="F1285"/>
      <c r="G1285"/>
      <c r="H1285" s="62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</row>
    <row r="1286" spans="1:115" s="10" customFormat="1" x14ac:dyDescent="0.25">
      <c r="A1286"/>
      <c r="C1286"/>
      <c r="D1286"/>
      <c r="E1286" s="8"/>
      <c r="F1286"/>
      <c r="G1286"/>
      <c r="H1286" s="62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</row>
    <row r="1287" spans="1:115" s="10" customFormat="1" x14ac:dyDescent="0.25">
      <c r="A1287"/>
      <c r="C1287"/>
      <c r="D1287"/>
      <c r="E1287" s="8"/>
      <c r="F1287"/>
      <c r="G1287"/>
      <c r="H1287" s="62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</row>
    <row r="1288" spans="1:115" s="10" customFormat="1" x14ac:dyDescent="0.25">
      <c r="A1288"/>
      <c r="C1288"/>
      <c r="D1288"/>
      <c r="E1288" s="8"/>
      <c r="F1288"/>
      <c r="G1288"/>
      <c r="H1288" s="62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</row>
    <row r="1289" spans="1:115" s="10" customFormat="1" x14ac:dyDescent="0.25">
      <c r="A1289"/>
      <c r="C1289"/>
      <c r="D1289"/>
      <c r="E1289" s="8"/>
      <c r="F1289"/>
      <c r="G1289"/>
      <c r="H1289" s="62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</row>
    <row r="1290" spans="1:115" s="10" customFormat="1" x14ac:dyDescent="0.25">
      <c r="A1290"/>
      <c r="C1290"/>
      <c r="D1290"/>
      <c r="E1290" s="8"/>
      <c r="F1290"/>
      <c r="G1290"/>
      <c r="H1290" s="62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</row>
    <row r="1291" spans="1:115" s="10" customFormat="1" x14ac:dyDescent="0.25">
      <c r="A1291"/>
      <c r="C1291"/>
      <c r="D1291"/>
      <c r="E1291" s="8"/>
      <c r="F1291"/>
      <c r="G1291"/>
      <c r="H1291" s="62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</row>
    <row r="1292" spans="1:115" s="10" customFormat="1" x14ac:dyDescent="0.25">
      <c r="A1292"/>
      <c r="C1292"/>
      <c r="D1292"/>
      <c r="E1292" s="8"/>
      <c r="F1292"/>
      <c r="G1292"/>
      <c r="H1292" s="6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</row>
    <row r="1293" spans="1:115" s="10" customFormat="1" x14ac:dyDescent="0.25">
      <c r="A1293"/>
      <c r="C1293"/>
      <c r="D1293"/>
      <c r="E1293" s="8"/>
      <c r="F1293"/>
      <c r="G1293"/>
      <c r="H1293" s="62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</row>
    <row r="1294" spans="1:115" s="10" customFormat="1" x14ac:dyDescent="0.25">
      <c r="A1294"/>
      <c r="C1294"/>
      <c r="D1294"/>
      <c r="E1294" s="8"/>
      <c r="F1294"/>
      <c r="G1294"/>
      <c r="H1294" s="62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</row>
    <row r="1295" spans="1:115" s="10" customFormat="1" x14ac:dyDescent="0.25">
      <c r="A1295"/>
      <c r="C1295"/>
      <c r="D1295"/>
      <c r="E1295" s="8"/>
      <c r="F1295"/>
      <c r="G1295"/>
      <c r="H1295" s="62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</row>
    <row r="1296" spans="1:115" s="10" customFormat="1" x14ac:dyDescent="0.25">
      <c r="A1296"/>
      <c r="C1296"/>
      <c r="D1296"/>
      <c r="E1296" s="8"/>
      <c r="F1296"/>
      <c r="G1296"/>
      <c r="H1296" s="62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</row>
    <row r="1297" spans="1:115" s="10" customFormat="1" x14ac:dyDescent="0.25">
      <c r="A1297"/>
      <c r="C1297"/>
      <c r="D1297"/>
      <c r="E1297" s="8"/>
      <c r="F1297"/>
      <c r="G1297"/>
      <c r="H1297" s="62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</row>
    <row r="1298" spans="1:115" s="10" customFormat="1" x14ac:dyDescent="0.25">
      <c r="A1298"/>
      <c r="C1298"/>
      <c r="D1298"/>
      <c r="E1298" s="8"/>
      <c r="F1298"/>
      <c r="G1298"/>
      <c r="H1298" s="62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</row>
    <row r="1299" spans="1:115" s="10" customFormat="1" x14ac:dyDescent="0.25">
      <c r="A1299"/>
      <c r="C1299"/>
      <c r="D1299"/>
      <c r="E1299" s="8"/>
      <c r="F1299"/>
      <c r="G1299"/>
      <c r="H1299" s="62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</row>
    <row r="1300" spans="1:115" s="10" customFormat="1" x14ac:dyDescent="0.25">
      <c r="A1300"/>
      <c r="C1300"/>
      <c r="D1300"/>
      <c r="E1300" s="8"/>
      <c r="F1300"/>
      <c r="G1300"/>
      <c r="H1300" s="62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</row>
    <row r="1301" spans="1:115" s="10" customFormat="1" x14ac:dyDescent="0.25">
      <c r="A1301"/>
      <c r="C1301"/>
      <c r="D1301"/>
      <c r="E1301" s="8"/>
      <c r="F1301"/>
      <c r="G1301"/>
      <c r="H1301" s="62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</row>
    <row r="1302" spans="1:115" s="10" customFormat="1" x14ac:dyDescent="0.25">
      <c r="A1302"/>
      <c r="C1302"/>
      <c r="D1302"/>
      <c r="E1302" s="8"/>
      <c r="F1302"/>
      <c r="G1302"/>
      <c r="H1302" s="6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</row>
    <row r="1303" spans="1:115" s="10" customFormat="1" x14ac:dyDescent="0.25">
      <c r="A1303"/>
      <c r="C1303"/>
      <c r="D1303"/>
      <c r="E1303" s="8"/>
      <c r="F1303"/>
      <c r="G1303"/>
      <c r="H1303" s="62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</row>
    <row r="1304" spans="1:115" s="10" customFormat="1" x14ac:dyDescent="0.25">
      <c r="A1304"/>
      <c r="C1304"/>
      <c r="D1304"/>
      <c r="E1304" s="8"/>
      <c r="F1304"/>
      <c r="G1304"/>
      <c r="H1304" s="62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</row>
    <row r="1305" spans="1:115" s="10" customFormat="1" x14ac:dyDescent="0.25">
      <c r="A1305"/>
      <c r="C1305"/>
      <c r="D1305"/>
      <c r="E1305" s="8"/>
      <c r="F1305"/>
      <c r="G1305"/>
      <c r="H1305" s="62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</row>
    <row r="1306" spans="1:115" s="10" customFormat="1" x14ac:dyDescent="0.25">
      <c r="A1306"/>
      <c r="C1306"/>
      <c r="D1306"/>
      <c r="E1306" s="8"/>
      <c r="F1306"/>
      <c r="G1306"/>
      <c r="H1306" s="62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</row>
    <row r="1307" spans="1:115" s="10" customFormat="1" x14ac:dyDescent="0.25">
      <c r="A1307"/>
      <c r="C1307"/>
      <c r="D1307"/>
      <c r="E1307" s="8"/>
      <c r="F1307"/>
      <c r="G1307"/>
      <c r="H1307" s="62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</row>
    <row r="1308" spans="1:115" s="10" customFormat="1" x14ac:dyDescent="0.25">
      <c r="A1308"/>
      <c r="C1308"/>
      <c r="D1308"/>
      <c r="E1308" s="8"/>
      <c r="F1308"/>
      <c r="G1308"/>
      <c r="H1308" s="62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</row>
    <row r="1309" spans="1:115" s="10" customFormat="1" x14ac:dyDescent="0.25">
      <c r="A1309"/>
      <c r="C1309"/>
      <c r="D1309"/>
      <c r="E1309" s="8"/>
      <c r="F1309"/>
      <c r="G1309"/>
      <c r="H1309" s="62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</row>
    <row r="1310" spans="1:115" s="10" customFormat="1" x14ac:dyDescent="0.25">
      <c r="A1310"/>
      <c r="C1310"/>
      <c r="D1310"/>
      <c r="E1310" s="8"/>
      <c r="F1310"/>
      <c r="G1310"/>
      <c r="H1310" s="62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</row>
    <row r="1311" spans="1:115" s="10" customFormat="1" x14ac:dyDescent="0.25">
      <c r="A1311"/>
      <c r="C1311"/>
      <c r="D1311"/>
      <c r="E1311" s="8"/>
      <c r="F1311"/>
      <c r="G1311"/>
      <c r="H1311" s="62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</row>
    <row r="1312" spans="1:115" s="10" customFormat="1" x14ac:dyDescent="0.25">
      <c r="A1312"/>
      <c r="C1312"/>
      <c r="D1312"/>
      <c r="E1312" s="8"/>
      <c r="F1312"/>
      <c r="G1312"/>
      <c r="H1312" s="6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</row>
    <row r="1313" spans="1:115" s="10" customFormat="1" x14ac:dyDescent="0.25">
      <c r="A1313"/>
      <c r="C1313"/>
      <c r="D1313"/>
      <c r="E1313" s="8"/>
      <c r="F1313"/>
      <c r="G1313"/>
      <c r="H1313" s="62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</row>
    <row r="1314" spans="1:115" s="10" customFormat="1" x14ac:dyDescent="0.25">
      <c r="A1314"/>
      <c r="C1314"/>
      <c r="D1314"/>
      <c r="E1314" s="8"/>
      <c r="F1314"/>
      <c r="G1314"/>
      <c r="H1314" s="62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</row>
    <row r="1315" spans="1:115" s="10" customFormat="1" x14ac:dyDescent="0.25">
      <c r="A1315"/>
      <c r="C1315"/>
      <c r="D1315"/>
      <c r="E1315" s="8"/>
      <c r="F1315"/>
      <c r="G1315"/>
      <c r="H1315" s="62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</row>
    <row r="1316" spans="1:115" s="10" customFormat="1" x14ac:dyDescent="0.25">
      <c r="A1316"/>
      <c r="C1316"/>
      <c r="D1316"/>
      <c r="E1316" s="8"/>
      <c r="F1316"/>
      <c r="G1316"/>
      <c r="H1316" s="62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</row>
    <row r="1317" spans="1:115" s="10" customFormat="1" x14ac:dyDescent="0.25">
      <c r="A1317"/>
      <c r="C1317"/>
      <c r="D1317"/>
      <c r="E1317" s="8"/>
      <c r="F1317"/>
      <c r="G1317"/>
      <c r="H1317" s="62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</row>
    <row r="1318" spans="1:115" s="10" customFormat="1" x14ac:dyDescent="0.25">
      <c r="A1318"/>
      <c r="C1318"/>
      <c r="D1318"/>
      <c r="E1318" s="8"/>
      <c r="F1318"/>
      <c r="G1318"/>
      <c r="H1318" s="62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</row>
    <row r="1319" spans="1:115" s="10" customFormat="1" x14ac:dyDescent="0.25">
      <c r="A1319"/>
      <c r="C1319"/>
      <c r="D1319"/>
      <c r="E1319" s="8"/>
      <c r="F1319"/>
      <c r="G1319"/>
      <c r="H1319" s="62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</row>
    <row r="1320" spans="1:115" s="10" customFormat="1" x14ac:dyDescent="0.25">
      <c r="A1320"/>
      <c r="C1320"/>
      <c r="D1320"/>
      <c r="E1320" s="8"/>
      <c r="F1320"/>
      <c r="G1320"/>
      <c r="H1320" s="62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</row>
    <row r="1321" spans="1:115" s="10" customFormat="1" x14ac:dyDescent="0.25">
      <c r="A1321"/>
      <c r="C1321"/>
      <c r="D1321"/>
      <c r="E1321" s="8"/>
      <c r="F1321"/>
      <c r="G1321"/>
      <c r="H1321" s="62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</row>
    <row r="1322" spans="1:115" s="10" customFormat="1" x14ac:dyDescent="0.25">
      <c r="A1322"/>
      <c r="C1322"/>
      <c r="D1322"/>
      <c r="E1322" s="8"/>
      <c r="F1322"/>
      <c r="G1322"/>
      <c r="H1322" s="6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</row>
    <row r="1323" spans="1:115" s="10" customFormat="1" x14ac:dyDescent="0.25">
      <c r="A1323"/>
      <c r="C1323"/>
      <c r="D1323"/>
      <c r="E1323" s="8"/>
      <c r="F1323"/>
      <c r="G1323"/>
      <c r="H1323" s="62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</row>
    <row r="1324" spans="1:115" s="10" customFormat="1" x14ac:dyDescent="0.25">
      <c r="A1324"/>
      <c r="C1324"/>
      <c r="D1324"/>
      <c r="E1324" s="8"/>
      <c r="F1324"/>
      <c r="G1324"/>
      <c r="H1324" s="62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</row>
    <row r="1325" spans="1:115" s="10" customFormat="1" x14ac:dyDescent="0.25">
      <c r="A1325"/>
      <c r="C1325"/>
      <c r="D1325"/>
      <c r="E1325" s="8"/>
      <c r="F1325"/>
      <c r="G1325"/>
      <c r="H1325" s="62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</row>
    <row r="1326" spans="1:115" s="10" customFormat="1" x14ac:dyDescent="0.25">
      <c r="A1326"/>
      <c r="C1326"/>
      <c r="D1326"/>
      <c r="E1326" s="8"/>
      <c r="F1326"/>
      <c r="G1326"/>
      <c r="H1326" s="62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</row>
    <row r="1327" spans="1:115" s="10" customFormat="1" x14ac:dyDescent="0.25">
      <c r="A1327"/>
      <c r="C1327"/>
      <c r="D1327"/>
      <c r="E1327" s="8"/>
      <c r="F1327"/>
      <c r="G1327"/>
      <c r="H1327" s="62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</row>
    <row r="1328" spans="1:115" s="10" customFormat="1" x14ac:dyDescent="0.25">
      <c r="A1328"/>
      <c r="C1328"/>
      <c r="D1328"/>
      <c r="E1328" s="8"/>
      <c r="F1328"/>
      <c r="G1328"/>
      <c r="H1328" s="62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</row>
    <row r="1329" spans="1:115" s="10" customFormat="1" x14ac:dyDescent="0.25">
      <c r="A1329"/>
      <c r="C1329"/>
      <c r="D1329"/>
      <c r="E1329" s="8"/>
      <c r="F1329"/>
      <c r="G1329"/>
      <c r="H1329" s="62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</row>
    <row r="1330" spans="1:115" s="10" customFormat="1" x14ac:dyDescent="0.25">
      <c r="A1330"/>
      <c r="C1330"/>
      <c r="D1330"/>
      <c r="E1330" s="8"/>
      <c r="F1330"/>
      <c r="G1330"/>
      <c r="H1330" s="62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</row>
    <row r="1331" spans="1:115" s="10" customFormat="1" x14ac:dyDescent="0.25">
      <c r="A1331"/>
      <c r="C1331"/>
      <c r="D1331"/>
      <c r="E1331" s="8"/>
      <c r="F1331"/>
      <c r="G1331"/>
      <c r="H1331" s="62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</row>
    <row r="1332" spans="1:115" s="10" customFormat="1" x14ac:dyDescent="0.25">
      <c r="A1332"/>
      <c r="C1332"/>
      <c r="D1332"/>
      <c r="E1332" s="8"/>
      <c r="F1332"/>
      <c r="G1332"/>
      <c r="H1332" s="6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</row>
    <row r="1333" spans="1:115" s="10" customFormat="1" x14ac:dyDescent="0.25">
      <c r="A1333"/>
      <c r="C1333"/>
      <c r="D1333"/>
      <c r="E1333" s="8"/>
      <c r="F1333"/>
      <c r="G1333"/>
      <c r="H1333" s="62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</row>
    <row r="1334" spans="1:115" s="10" customFormat="1" x14ac:dyDescent="0.25">
      <c r="A1334"/>
      <c r="C1334"/>
      <c r="D1334"/>
      <c r="E1334" s="8"/>
      <c r="F1334"/>
      <c r="G1334"/>
      <c r="H1334" s="62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</row>
    <row r="1335" spans="1:115" s="10" customFormat="1" x14ac:dyDescent="0.25">
      <c r="A1335"/>
      <c r="C1335"/>
      <c r="D1335"/>
      <c r="E1335" s="8"/>
      <c r="F1335"/>
      <c r="G1335"/>
      <c r="H1335" s="62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</row>
    <row r="1336" spans="1:115" s="10" customFormat="1" x14ac:dyDescent="0.25">
      <c r="A1336"/>
      <c r="C1336"/>
      <c r="D1336"/>
      <c r="E1336" s="8"/>
      <c r="F1336"/>
      <c r="G1336"/>
      <c r="H1336" s="62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</row>
    <row r="1337" spans="1:115" s="10" customFormat="1" x14ac:dyDescent="0.25">
      <c r="A1337"/>
      <c r="C1337"/>
      <c r="D1337"/>
      <c r="E1337" s="8"/>
      <c r="F1337"/>
      <c r="G1337"/>
      <c r="H1337" s="62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</row>
    <row r="1338" spans="1:115" s="10" customFormat="1" x14ac:dyDescent="0.25">
      <c r="A1338"/>
      <c r="C1338"/>
      <c r="D1338"/>
      <c r="E1338" s="8"/>
      <c r="F1338"/>
      <c r="G1338"/>
      <c r="H1338" s="62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</row>
    <row r="1339" spans="1:115" s="10" customFormat="1" x14ac:dyDescent="0.25">
      <c r="A1339"/>
      <c r="C1339"/>
      <c r="D1339"/>
      <c r="E1339" s="8"/>
      <c r="F1339"/>
      <c r="G1339"/>
      <c r="H1339" s="62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</row>
    <row r="1340" spans="1:115" s="10" customFormat="1" x14ac:dyDescent="0.25">
      <c r="A1340"/>
      <c r="C1340"/>
      <c r="D1340"/>
      <c r="E1340" s="8"/>
      <c r="F1340"/>
      <c r="G1340"/>
      <c r="H1340" s="62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</row>
    <row r="1341" spans="1:115" s="10" customFormat="1" x14ac:dyDescent="0.25">
      <c r="A1341"/>
      <c r="C1341"/>
      <c r="D1341"/>
      <c r="E1341" s="8"/>
      <c r="F1341"/>
      <c r="G1341"/>
      <c r="H1341" s="62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</row>
    <row r="1342" spans="1:115" s="10" customFormat="1" x14ac:dyDescent="0.25">
      <c r="A1342"/>
      <c r="C1342"/>
      <c r="D1342"/>
      <c r="E1342" s="8"/>
      <c r="F1342"/>
      <c r="G1342"/>
      <c r="H1342" s="6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</row>
    <row r="1343" spans="1:115" s="10" customFormat="1" x14ac:dyDescent="0.25">
      <c r="A1343"/>
      <c r="C1343"/>
      <c r="D1343"/>
      <c r="E1343" s="8"/>
      <c r="F1343"/>
      <c r="G1343"/>
      <c r="H1343" s="62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</row>
    <row r="1344" spans="1:115" s="10" customFormat="1" x14ac:dyDescent="0.25">
      <c r="A1344"/>
      <c r="C1344"/>
      <c r="D1344"/>
      <c r="E1344" s="8"/>
      <c r="F1344"/>
      <c r="G1344"/>
      <c r="H1344" s="62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</row>
    <row r="1345" spans="1:115" s="10" customFormat="1" x14ac:dyDescent="0.25">
      <c r="A1345"/>
      <c r="C1345"/>
      <c r="D1345"/>
      <c r="E1345" s="8"/>
      <c r="F1345"/>
      <c r="G1345"/>
      <c r="H1345" s="62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</row>
    <row r="1346" spans="1:115" s="10" customFormat="1" x14ac:dyDescent="0.25">
      <c r="A1346"/>
      <c r="C1346"/>
      <c r="D1346"/>
      <c r="E1346" s="8"/>
      <c r="F1346"/>
      <c r="G1346"/>
      <c r="H1346" s="62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</row>
    <row r="1347" spans="1:115" s="10" customFormat="1" x14ac:dyDescent="0.25">
      <c r="A1347"/>
      <c r="C1347"/>
      <c r="D1347"/>
      <c r="E1347" s="8"/>
      <c r="F1347"/>
      <c r="G1347"/>
      <c r="H1347" s="62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</row>
    <row r="1348" spans="1:115" s="10" customFormat="1" x14ac:dyDescent="0.25">
      <c r="A1348"/>
      <c r="C1348"/>
      <c r="D1348"/>
      <c r="E1348" s="8"/>
      <c r="F1348"/>
      <c r="G1348"/>
      <c r="H1348" s="62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</row>
    <row r="1349" spans="1:115" s="10" customFormat="1" x14ac:dyDescent="0.25">
      <c r="A1349"/>
      <c r="C1349"/>
      <c r="D1349"/>
      <c r="E1349" s="8"/>
      <c r="F1349"/>
      <c r="G1349"/>
      <c r="H1349" s="62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</row>
    <row r="1350" spans="1:115" s="10" customFormat="1" x14ac:dyDescent="0.25">
      <c r="A1350"/>
      <c r="C1350"/>
      <c r="D1350"/>
      <c r="E1350" s="8"/>
      <c r="F1350"/>
      <c r="G1350"/>
      <c r="H1350" s="62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</row>
    <row r="1351" spans="1:115" s="10" customFormat="1" x14ac:dyDescent="0.25">
      <c r="A1351"/>
      <c r="C1351"/>
      <c r="D1351"/>
      <c r="E1351" s="8"/>
      <c r="F1351"/>
      <c r="G1351"/>
      <c r="H1351" s="62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</row>
    <row r="1352" spans="1:115" s="10" customFormat="1" x14ac:dyDescent="0.25">
      <c r="A1352"/>
      <c r="C1352"/>
      <c r="D1352"/>
      <c r="E1352" s="8"/>
      <c r="F1352"/>
      <c r="G1352"/>
      <c r="H1352" s="6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</row>
    <row r="1353" spans="1:115" s="10" customFormat="1" x14ac:dyDescent="0.25">
      <c r="A1353"/>
      <c r="C1353"/>
      <c r="D1353"/>
      <c r="E1353" s="8"/>
      <c r="F1353"/>
      <c r="G1353"/>
      <c r="H1353" s="62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</row>
    <row r="1354" spans="1:115" s="10" customFormat="1" x14ac:dyDescent="0.25">
      <c r="A1354"/>
      <c r="C1354"/>
      <c r="D1354"/>
      <c r="E1354" s="8"/>
      <c r="F1354"/>
      <c r="G1354"/>
      <c r="H1354" s="62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</row>
    <row r="1355" spans="1:115" s="10" customFormat="1" x14ac:dyDescent="0.25">
      <c r="A1355"/>
      <c r="C1355"/>
      <c r="D1355"/>
      <c r="E1355" s="8"/>
      <c r="F1355"/>
      <c r="G1355"/>
      <c r="H1355" s="62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</row>
    <row r="1356" spans="1:115" s="10" customFormat="1" x14ac:dyDescent="0.25">
      <c r="A1356"/>
      <c r="C1356"/>
      <c r="D1356"/>
      <c r="E1356" s="8"/>
      <c r="F1356"/>
      <c r="G1356"/>
      <c r="H1356" s="62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</row>
    <row r="1357" spans="1:115" s="10" customFormat="1" x14ac:dyDescent="0.25">
      <c r="A1357"/>
      <c r="C1357"/>
      <c r="D1357"/>
      <c r="E1357" s="8"/>
      <c r="F1357"/>
      <c r="G1357"/>
      <c r="H1357" s="62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</row>
    <row r="1358" spans="1:115" s="10" customFormat="1" x14ac:dyDescent="0.25">
      <c r="A1358"/>
      <c r="C1358"/>
      <c r="D1358"/>
      <c r="E1358" s="8"/>
      <c r="F1358"/>
      <c r="G1358"/>
      <c r="H1358" s="62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</row>
    <row r="1359" spans="1:115" s="10" customFormat="1" x14ac:dyDescent="0.25">
      <c r="A1359"/>
      <c r="C1359"/>
      <c r="D1359"/>
      <c r="E1359" s="8"/>
      <c r="F1359"/>
      <c r="G1359"/>
      <c r="H1359" s="62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</row>
    <row r="1360" spans="1:115" s="10" customFormat="1" x14ac:dyDescent="0.25">
      <c r="A1360"/>
      <c r="C1360"/>
      <c r="D1360"/>
      <c r="E1360" s="8"/>
      <c r="F1360"/>
      <c r="G1360"/>
      <c r="H1360" s="62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</row>
    <row r="1361" spans="1:115" s="10" customFormat="1" x14ac:dyDescent="0.25">
      <c r="A1361"/>
      <c r="C1361"/>
      <c r="D1361"/>
      <c r="E1361" s="8"/>
      <c r="F1361"/>
      <c r="G1361"/>
      <c r="H1361" s="62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</row>
    <row r="1362" spans="1:115" s="10" customFormat="1" x14ac:dyDescent="0.25">
      <c r="A1362"/>
      <c r="C1362"/>
      <c r="D1362"/>
      <c r="E1362" s="8"/>
      <c r="F1362"/>
      <c r="G1362"/>
      <c r="H1362" s="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</row>
    <row r="1363" spans="1:115" s="10" customFormat="1" x14ac:dyDescent="0.25">
      <c r="A1363"/>
      <c r="C1363"/>
      <c r="D1363"/>
      <c r="E1363" s="8"/>
      <c r="F1363"/>
      <c r="G1363"/>
      <c r="H1363" s="62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</row>
    <row r="1364" spans="1:115" s="10" customFormat="1" x14ac:dyDescent="0.25">
      <c r="A1364"/>
      <c r="C1364"/>
      <c r="D1364"/>
      <c r="E1364" s="8"/>
      <c r="F1364"/>
      <c r="G1364"/>
      <c r="H1364" s="62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</row>
    <row r="1365" spans="1:115" s="10" customFormat="1" x14ac:dyDescent="0.25">
      <c r="A1365"/>
      <c r="C1365"/>
      <c r="D1365"/>
      <c r="E1365" s="8"/>
      <c r="F1365"/>
      <c r="G1365"/>
      <c r="H1365" s="62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</row>
    <row r="1366" spans="1:115" s="10" customFormat="1" x14ac:dyDescent="0.25">
      <c r="A1366"/>
      <c r="C1366"/>
      <c r="D1366"/>
      <c r="E1366" s="8"/>
      <c r="F1366"/>
      <c r="G1366"/>
      <c r="H1366" s="62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</row>
    <row r="1367" spans="1:115" s="10" customFormat="1" x14ac:dyDescent="0.25">
      <c r="A1367"/>
      <c r="C1367"/>
      <c r="D1367"/>
      <c r="E1367" s="8"/>
      <c r="F1367"/>
      <c r="G1367"/>
      <c r="H1367" s="62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</row>
    <row r="1368" spans="1:115" s="10" customFormat="1" x14ac:dyDescent="0.25">
      <c r="A1368"/>
      <c r="C1368"/>
      <c r="D1368"/>
      <c r="E1368" s="8"/>
      <c r="F1368"/>
      <c r="G1368"/>
      <c r="H1368" s="62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</row>
    <row r="1369" spans="1:115" s="10" customFormat="1" x14ac:dyDescent="0.25">
      <c r="A1369"/>
      <c r="C1369"/>
      <c r="D1369"/>
      <c r="E1369" s="8"/>
      <c r="F1369"/>
      <c r="G1369"/>
      <c r="H1369" s="62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</row>
    <row r="1370" spans="1:115" s="10" customFormat="1" x14ac:dyDescent="0.25">
      <c r="A1370"/>
      <c r="C1370"/>
      <c r="D1370"/>
      <c r="E1370" s="8"/>
      <c r="F1370"/>
      <c r="G1370"/>
      <c r="H1370" s="62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</row>
    <row r="1371" spans="1:115" s="10" customFormat="1" x14ac:dyDescent="0.25">
      <c r="A1371"/>
      <c r="C1371"/>
      <c r="D1371"/>
      <c r="E1371" s="8"/>
      <c r="F1371"/>
      <c r="G1371"/>
      <c r="H1371" s="62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</row>
    <row r="1372" spans="1:115" s="10" customFormat="1" x14ac:dyDescent="0.25">
      <c r="A1372"/>
      <c r="C1372"/>
      <c r="D1372"/>
      <c r="E1372" s="8"/>
      <c r="F1372"/>
      <c r="G1372"/>
      <c r="H1372" s="6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</row>
    <row r="1373" spans="1:115" s="10" customFormat="1" x14ac:dyDescent="0.25">
      <c r="A1373"/>
      <c r="C1373"/>
      <c r="D1373"/>
      <c r="E1373" s="8"/>
      <c r="F1373"/>
      <c r="G1373"/>
      <c r="H1373" s="62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</row>
    <row r="1374" spans="1:115" s="10" customFormat="1" x14ac:dyDescent="0.25">
      <c r="A1374"/>
      <c r="C1374"/>
      <c r="D1374"/>
      <c r="E1374" s="8"/>
      <c r="F1374"/>
      <c r="G1374"/>
      <c r="H1374" s="62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</row>
    <row r="1375" spans="1:115" s="10" customFormat="1" x14ac:dyDescent="0.25">
      <c r="A1375"/>
      <c r="C1375"/>
      <c r="D1375"/>
      <c r="E1375" s="8"/>
      <c r="F1375"/>
      <c r="G1375"/>
      <c r="H1375" s="62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</row>
    <row r="1376" spans="1:115" s="10" customFormat="1" x14ac:dyDescent="0.25">
      <c r="A1376"/>
      <c r="C1376"/>
      <c r="D1376"/>
      <c r="E1376" s="8"/>
      <c r="F1376"/>
      <c r="G1376"/>
      <c r="H1376" s="62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</row>
    <row r="1377" spans="1:115" s="10" customFormat="1" x14ac:dyDescent="0.25">
      <c r="A1377"/>
      <c r="C1377"/>
      <c r="D1377"/>
      <c r="E1377" s="8"/>
      <c r="F1377"/>
      <c r="G1377"/>
      <c r="H1377" s="62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</row>
    <row r="1378" spans="1:115" s="10" customFormat="1" x14ac:dyDescent="0.25">
      <c r="A1378"/>
      <c r="C1378"/>
      <c r="D1378"/>
      <c r="E1378" s="8"/>
      <c r="F1378"/>
      <c r="G1378"/>
      <c r="H1378" s="62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</row>
    <row r="1379" spans="1:115" s="10" customFormat="1" x14ac:dyDescent="0.25">
      <c r="A1379"/>
      <c r="C1379"/>
      <c r="D1379"/>
      <c r="E1379" s="8"/>
      <c r="F1379"/>
      <c r="G1379"/>
      <c r="H1379" s="62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</row>
    <row r="1380" spans="1:115" s="10" customFormat="1" x14ac:dyDescent="0.25">
      <c r="A1380"/>
      <c r="C1380"/>
      <c r="D1380"/>
      <c r="E1380" s="8"/>
      <c r="F1380"/>
      <c r="G1380"/>
      <c r="H1380" s="62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</row>
    <row r="1381" spans="1:115" s="10" customFormat="1" x14ac:dyDescent="0.25">
      <c r="A1381"/>
      <c r="C1381"/>
      <c r="D1381"/>
      <c r="E1381" s="8"/>
      <c r="F1381"/>
      <c r="G1381"/>
      <c r="H1381" s="62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</row>
    <row r="1382" spans="1:115" s="10" customFormat="1" x14ac:dyDescent="0.25">
      <c r="A1382"/>
      <c r="C1382"/>
      <c r="D1382"/>
      <c r="E1382" s="8"/>
      <c r="F1382"/>
      <c r="G1382"/>
      <c r="H1382" s="6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</row>
    <row r="1383" spans="1:115" s="10" customFormat="1" x14ac:dyDescent="0.25">
      <c r="A1383"/>
      <c r="C1383"/>
      <c r="D1383"/>
      <c r="E1383" s="8"/>
      <c r="F1383"/>
      <c r="G1383"/>
      <c r="H1383" s="62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</row>
    <row r="1384" spans="1:115" s="10" customFormat="1" x14ac:dyDescent="0.25">
      <c r="A1384"/>
      <c r="C1384"/>
      <c r="D1384"/>
      <c r="E1384" s="8"/>
      <c r="F1384"/>
      <c r="G1384"/>
      <c r="H1384" s="62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</row>
    <row r="1385" spans="1:115" s="10" customFormat="1" x14ac:dyDescent="0.25">
      <c r="A1385"/>
      <c r="C1385"/>
      <c r="D1385"/>
      <c r="E1385" s="8"/>
      <c r="F1385"/>
      <c r="G1385"/>
      <c r="H1385" s="62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</row>
    <row r="1386" spans="1:115" s="10" customFormat="1" x14ac:dyDescent="0.25">
      <c r="A1386"/>
      <c r="C1386"/>
      <c r="D1386"/>
      <c r="E1386" s="8"/>
      <c r="F1386"/>
      <c r="G1386"/>
      <c r="H1386" s="62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</row>
    <row r="1387" spans="1:115" s="10" customFormat="1" x14ac:dyDescent="0.25">
      <c r="A1387"/>
      <c r="C1387"/>
      <c r="D1387"/>
      <c r="E1387" s="8"/>
      <c r="F1387"/>
      <c r="G1387"/>
      <c r="H1387" s="62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</row>
    <row r="1388" spans="1:115" s="10" customFormat="1" x14ac:dyDescent="0.25">
      <c r="A1388"/>
      <c r="C1388"/>
      <c r="D1388"/>
      <c r="E1388" s="8"/>
      <c r="F1388"/>
      <c r="G1388"/>
      <c r="H1388" s="62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</row>
    <row r="1389" spans="1:115" s="10" customFormat="1" x14ac:dyDescent="0.25">
      <c r="A1389"/>
      <c r="C1389"/>
      <c r="D1389"/>
      <c r="E1389" s="8"/>
      <c r="F1389"/>
      <c r="G1389"/>
      <c r="H1389" s="62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</row>
    <row r="1390" spans="1:115" s="10" customFormat="1" x14ac:dyDescent="0.25">
      <c r="A1390"/>
      <c r="C1390"/>
      <c r="D1390"/>
      <c r="E1390" s="8"/>
      <c r="F1390"/>
      <c r="G1390"/>
      <c r="H1390" s="62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</row>
    <row r="1391" spans="1:115" s="10" customFormat="1" x14ac:dyDescent="0.25">
      <c r="A1391"/>
      <c r="C1391"/>
      <c r="D1391"/>
      <c r="E1391" s="8"/>
      <c r="F1391"/>
      <c r="G1391"/>
      <c r="H1391" s="62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</row>
    <row r="1392" spans="1:115" s="10" customFormat="1" x14ac:dyDescent="0.25">
      <c r="A1392"/>
      <c r="C1392"/>
      <c r="D1392"/>
      <c r="E1392" s="8"/>
      <c r="F1392"/>
      <c r="G1392"/>
      <c r="H1392" s="6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</row>
    <row r="1393" spans="1:115" s="10" customFormat="1" x14ac:dyDescent="0.25">
      <c r="A1393"/>
      <c r="C1393"/>
      <c r="D1393"/>
      <c r="E1393" s="8"/>
      <c r="F1393"/>
      <c r="G1393"/>
      <c r="H1393" s="62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</row>
    <row r="1394" spans="1:115" s="10" customFormat="1" x14ac:dyDescent="0.25">
      <c r="A1394"/>
      <c r="C1394"/>
      <c r="D1394"/>
      <c r="E1394" s="8"/>
      <c r="F1394"/>
      <c r="G1394"/>
      <c r="H1394" s="62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</row>
    <row r="1395" spans="1:115" s="10" customFormat="1" x14ac:dyDescent="0.25">
      <c r="A1395"/>
      <c r="C1395"/>
      <c r="D1395"/>
      <c r="E1395" s="8"/>
      <c r="F1395"/>
      <c r="G1395"/>
      <c r="H1395" s="62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</row>
    <row r="1396" spans="1:115" s="10" customFormat="1" x14ac:dyDescent="0.25">
      <c r="A1396"/>
      <c r="C1396"/>
      <c r="D1396"/>
      <c r="E1396" s="8"/>
      <c r="F1396"/>
      <c r="G1396"/>
      <c r="H1396" s="62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</row>
    <row r="1397" spans="1:115" s="10" customFormat="1" x14ac:dyDescent="0.25">
      <c r="A1397"/>
      <c r="C1397"/>
      <c r="D1397"/>
      <c r="E1397" s="8"/>
      <c r="F1397"/>
      <c r="G1397"/>
      <c r="H1397" s="62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</row>
    <row r="1398" spans="1:115" s="10" customFormat="1" x14ac:dyDescent="0.25">
      <c r="A1398"/>
      <c r="C1398"/>
      <c r="D1398"/>
      <c r="E1398" s="8"/>
      <c r="F1398"/>
      <c r="G1398"/>
      <c r="H1398" s="62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</row>
    <row r="1399" spans="1:115" s="10" customFormat="1" x14ac:dyDescent="0.25">
      <c r="A1399"/>
      <c r="C1399"/>
      <c r="D1399"/>
      <c r="E1399" s="8"/>
      <c r="F1399"/>
      <c r="G1399"/>
      <c r="H1399" s="62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</row>
    <row r="1400" spans="1:115" s="10" customFormat="1" x14ac:dyDescent="0.25">
      <c r="A1400"/>
      <c r="C1400"/>
      <c r="D1400"/>
      <c r="E1400" s="8"/>
      <c r="F1400"/>
      <c r="G1400"/>
      <c r="H1400" s="62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</row>
    <row r="1401" spans="1:115" s="10" customFormat="1" x14ac:dyDescent="0.25">
      <c r="A1401"/>
      <c r="C1401"/>
      <c r="D1401"/>
      <c r="E1401" s="8"/>
      <c r="F1401"/>
      <c r="G1401"/>
      <c r="H1401" s="62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</row>
    <row r="1402" spans="1:115" s="10" customFormat="1" x14ac:dyDescent="0.25">
      <c r="A1402"/>
      <c r="C1402"/>
      <c r="D1402"/>
      <c r="E1402" s="8"/>
      <c r="F1402"/>
      <c r="G1402"/>
      <c r="H1402" s="6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</row>
    <row r="1403" spans="1:115" s="10" customFormat="1" x14ac:dyDescent="0.25">
      <c r="A1403"/>
      <c r="C1403"/>
      <c r="D1403"/>
      <c r="E1403" s="8"/>
      <c r="F1403"/>
      <c r="G1403"/>
      <c r="H1403" s="62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</row>
    <row r="1404" spans="1:115" s="10" customFormat="1" x14ac:dyDescent="0.25">
      <c r="A1404"/>
      <c r="C1404"/>
      <c r="D1404"/>
      <c r="E1404" s="8"/>
      <c r="F1404"/>
      <c r="G1404"/>
      <c r="H1404" s="62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</row>
    <row r="1405" spans="1:115" s="10" customFormat="1" x14ac:dyDescent="0.25">
      <c r="A1405"/>
      <c r="C1405"/>
      <c r="D1405"/>
      <c r="E1405" s="8"/>
      <c r="F1405"/>
      <c r="G1405"/>
      <c r="H1405" s="62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</row>
    <row r="1406" spans="1:115" s="10" customFormat="1" x14ac:dyDescent="0.25">
      <c r="A1406"/>
      <c r="C1406"/>
      <c r="D1406"/>
      <c r="E1406" s="8"/>
      <c r="F1406"/>
      <c r="G1406"/>
      <c r="H1406" s="62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</row>
    <row r="1407" spans="1:115" s="10" customFormat="1" x14ac:dyDescent="0.25">
      <c r="A1407"/>
      <c r="C1407"/>
      <c r="D1407"/>
      <c r="E1407" s="8"/>
      <c r="F1407"/>
      <c r="G1407"/>
      <c r="H1407" s="62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</row>
    <row r="1408" spans="1:115" s="10" customFormat="1" x14ac:dyDescent="0.25">
      <c r="A1408"/>
      <c r="C1408"/>
      <c r="D1408"/>
      <c r="E1408" s="8"/>
      <c r="F1408"/>
      <c r="G1408"/>
      <c r="H1408" s="62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</row>
    <row r="1409" spans="1:115" s="10" customFormat="1" x14ac:dyDescent="0.25">
      <c r="A1409"/>
      <c r="C1409"/>
      <c r="D1409"/>
      <c r="E1409" s="8"/>
      <c r="F1409"/>
      <c r="G1409"/>
      <c r="H1409" s="62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</row>
    <row r="1410" spans="1:115" s="10" customFormat="1" x14ac:dyDescent="0.25">
      <c r="A1410"/>
      <c r="C1410"/>
      <c r="D1410"/>
      <c r="E1410" s="8"/>
      <c r="F1410"/>
      <c r="G1410"/>
      <c r="H1410" s="62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</row>
    <row r="1411" spans="1:115" s="10" customFormat="1" x14ac:dyDescent="0.25">
      <c r="A1411"/>
      <c r="C1411"/>
      <c r="D1411"/>
      <c r="E1411" s="8"/>
      <c r="F1411"/>
      <c r="G1411"/>
      <c r="H1411" s="62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</row>
    <row r="1412" spans="1:115" s="10" customFormat="1" x14ac:dyDescent="0.25">
      <c r="A1412"/>
      <c r="C1412"/>
      <c r="D1412"/>
      <c r="E1412" s="8"/>
      <c r="F1412"/>
      <c r="G1412"/>
      <c r="H1412" s="6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</row>
    <row r="1413" spans="1:115" s="10" customFormat="1" x14ac:dyDescent="0.25">
      <c r="A1413"/>
      <c r="C1413"/>
      <c r="D1413"/>
      <c r="E1413" s="8"/>
      <c r="F1413"/>
      <c r="G1413"/>
      <c r="H1413" s="62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</row>
    <row r="1414" spans="1:115" s="10" customFormat="1" x14ac:dyDescent="0.25">
      <c r="A1414"/>
      <c r="C1414"/>
      <c r="D1414"/>
      <c r="E1414" s="8"/>
      <c r="F1414"/>
      <c r="G1414"/>
      <c r="H1414" s="62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</row>
    <row r="1415" spans="1:115" s="10" customFormat="1" x14ac:dyDescent="0.25">
      <c r="A1415"/>
      <c r="C1415"/>
      <c r="D1415"/>
      <c r="E1415" s="8"/>
      <c r="F1415"/>
      <c r="G1415"/>
      <c r="H1415" s="62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</row>
    <row r="1416" spans="1:115" s="10" customFormat="1" x14ac:dyDescent="0.25">
      <c r="A1416"/>
      <c r="C1416"/>
      <c r="D1416"/>
      <c r="E1416" s="8"/>
      <c r="F1416"/>
      <c r="G1416"/>
      <c r="H1416" s="62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</row>
    <row r="1417" spans="1:115" s="10" customFormat="1" x14ac:dyDescent="0.25">
      <c r="A1417"/>
      <c r="C1417"/>
      <c r="D1417"/>
      <c r="E1417" s="8"/>
      <c r="F1417"/>
      <c r="G1417"/>
      <c r="H1417" s="62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</row>
    <row r="1418" spans="1:115" s="10" customFormat="1" x14ac:dyDescent="0.25">
      <c r="A1418"/>
      <c r="C1418"/>
      <c r="D1418"/>
      <c r="E1418" s="8"/>
      <c r="F1418"/>
      <c r="G1418"/>
      <c r="H1418" s="62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</row>
    <row r="1419" spans="1:115" s="10" customFormat="1" x14ac:dyDescent="0.25">
      <c r="A1419"/>
      <c r="C1419"/>
      <c r="D1419"/>
      <c r="E1419" s="8"/>
      <c r="F1419"/>
      <c r="G1419"/>
      <c r="H1419" s="62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</row>
    <row r="1420" spans="1:115" s="10" customFormat="1" x14ac:dyDescent="0.25">
      <c r="A1420"/>
      <c r="C1420"/>
      <c r="D1420"/>
      <c r="E1420" s="8"/>
      <c r="F1420"/>
      <c r="G1420"/>
      <c r="H1420" s="62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</row>
    <row r="1421" spans="1:115" s="10" customFormat="1" x14ac:dyDescent="0.25">
      <c r="A1421"/>
      <c r="C1421"/>
      <c r="D1421"/>
      <c r="E1421" s="8"/>
      <c r="F1421"/>
      <c r="G1421"/>
      <c r="H1421" s="62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</row>
    <row r="1422" spans="1:115" s="10" customFormat="1" x14ac:dyDescent="0.25">
      <c r="A1422"/>
      <c r="C1422"/>
      <c r="D1422"/>
      <c r="E1422" s="8"/>
      <c r="F1422"/>
      <c r="G1422"/>
      <c r="H1422" s="6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</row>
    <row r="1423" spans="1:115" s="10" customFormat="1" x14ac:dyDescent="0.25">
      <c r="A1423"/>
      <c r="C1423"/>
      <c r="D1423"/>
      <c r="E1423" s="8"/>
      <c r="F1423"/>
      <c r="G1423"/>
      <c r="H1423" s="62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</row>
    <row r="1424" spans="1:115" s="10" customFormat="1" x14ac:dyDescent="0.25">
      <c r="A1424"/>
      <c r="C1424"/>
      <c r="D1424"/>
      <c r="E1424" s="8"/>
      <c r="F1424"/>
      <c r="G1424"/>
      <c r="H1424" s="62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</row>
    <row r="1425" spans="1:115" s="10" customFormat="1" x14ac:dyDescent="0.25">
      <c r="A1425"/>
      <c r="C1425"/>
      <c r="D1425"/>
      <c r="E1425" s="8"/>
      <c r="F1425"/>
      <c r="G1425"/>
      <c r="H1425" s="62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</row>
    <row r="1426" spans="1:115" s="10" customFormat="1" x14ac:dyDescent="0.25">
      <c r="A1426"/>
      <c r="C1426"/>
      <c r="D1426"/>
      <c r="E1426" s="8"/>
      <c r="F1426"/>
      <c r="G1426"/>
      <c r="H1426" s="62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</row>
    <row r="1427" spans="1:115" s="10" customFormat="1" x14ac:dyDescent="0.25">
      <c r="A1427"/>
      <c r="C1427"/>
      <c r="D1427"/>
      <c r="E1427" s="8"/>
      <c r="F1427"/>
      <c r="G1427"/>
      <c r="H1427" s="62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</row>
    <row r="1428" spans="1:115" s="10" customFormat="1" x14ac:dyDescent="0.25">
      <c r="A1428"/>
      <c r="C1428"/>
      <c r="D1428"/>
      <c r="E1428" s="8"/>
      <c r="F1428"/>
      <c r="G1428"/>
      <c r="H1428" s="62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</row>
    <row r="1429" spans="1:115" s="10" customFormat="1" x14ac:dyDescent="0.25">
      <c r="A1429"/>
      <c r="C1429"/>
      <c r="D1429"/>
      <c r="E1429" s="8"/>
      <c r="F1429"/>
      <c r="G1429"/>
      <c r="H1429" s="62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</row>
    <row r="1430" spans="1:115" s="10" customFormat="1" x14ac:dyDescent="0.25">
      <c r="A1430"/>
      <c r="C1430"/>
      <c r="D1430"/>
      <c r="E1430" s="8"/>
      <c r="F1430"/>
      <c r="G1430"/>
      <c r="H1430" s="62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</row>
    <row r="1431" spans="1:115" s="10" customFormat="1" x14ac:dyDescent="0.25">
      <c r="A1431"/>
      <c r="C1431"/>
      <c r="D1431"/>
      <c r="E1431" s="8"/>
      <c r="F1431"/>
      <c r="G1431"/>
      <c r="H1431" s="62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</row>
    <row r="1432" spans="1:115" s="10" customFormat="1" x14ac:dyDescent="0.25">
      <c r="A1432"/>
      <c r="C1432"/>
      <c r="D1432"/>
      <c r="E1432" s="8"/>
      <c r="F1432"/>
      <c r="G1432"/>
      <c r="H1432" s="6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</row>
    <row r="1433" spans="1:115" s="10" customFormat="1" x14ac:dyDescent="0.25">
      <c r="A1433"/>
      <c r="C1433"/>
      <c r="D1433"/>
      <c r="E1433" s="8"/>
      <c r="F1433"/>
      <c r="G1433"/>
      <c r="H1433" s="62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</row>
    <row r="1434" spans="1:115" s="10" customFormat="1" x14ac:dyDescent="0.25">
      <c r="A1434"/>
      <c r="C1434"/>
      <c r="D1434"/>
      <c r="E1434" s="8"/>
      <c r="F1434"/>
      <c r="G1434"/>
      <c r="H1434" s="62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</row>
    <row r="1435" spans="1:115" s="10" customFormat="1" x14ac:dyDescent="0.25">
      <c r="A1435"/>
      <c r="C1435"/>
      <c r="D1435"/>
      <c r="E1435" s="8"/>
      <c r="F1435"/>
      <c r="G1435"/>
      <c r="H1435" s="62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</row>
    <row r="1436" spans="1:115" s="10" customFormat="1" x14ac:dyDescent="0.25">
      <c r="A1436"/>
      <c r="C1436"/>
      <c r="D1436"/>
      <c r="E1436" s="8"/>
      <c r="F1436"/>
      <c r="G1436"/>
      <c r="H1436" s="62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</row>
    <row r="1437" spans="1:115" s="10" customFormat="1" x14ac:dyDescent="0.25">
      <c r="A1437"/>
      <c r="C1437"/>
      <c r="D1437"/>
      <c r="E1437" s="8"/>
      <c r="F1437"/>
      <c r="G1437"/>
      <c r="H1437" s="62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</row>
    <row r="1438" spans="1:115" s="10" customFormat="1" x14ac:dyDescent="0.25">
      <c r="A1438"/>
      <c r="C1438"/>
      <c r="D1438"/>
      <c r="E1438" s="8"/>
      <c r="F1438"/>
      <c r="G1438"/>
      <c r="H1438" s="62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</row>
    <row r="1439" spans="1:115" s="10" customFormat="1" x14ac:dyDescent="0.25">
      <c r="A1439"/>
      <c r="C1439"/>
      <c r="D1439"/>
      <c r="E1439" s="8"/>
      <c r="F1439"/>
      <c r="G1439"/>
      <c r="H1439" s="62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</row>
    <row r="1440" spans="1:115" s="10" customFormat="1" x14ac:dyDescent="0.25">
      <c r="A1440"/>
      <c r="C1440"/>
      <c r="D1440"/>
      <c r="E1440" s="8"/>
      <c r="F1440"/>
      <c r="G1440"/>
      <c r="H1440" s="62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</row>
    <row r="1441" spans="1:115" s="10" customFormat="1" x14ac:dyDescent="0.25">
      <c r="A1441"/>
      <c r="C1441"/>
      <c r="D1441"/>
      <c r="E1441" s="8"/>
      <c r="F1441"/>
      <c r="G1441"/>
      <c r="H1441" s="62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</row>
    <row r="1442" spans="1:115" s="10" customFormat="1" x14ac:dyDescent="0.25">
      <c r="A1442"/>
      <c r="C1442"/>
      <c r="D1442"/>
      <c r="E1442" s="8"/>
      <c r="F1442"/>
      <c r="G1442"/>
      <c r="H1442" s="6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</row>
    <row r="1443" spans="1:115" s="10" customFormat="1" x14ac:dyDescent="0.25">
      <c r="A1443"/>
      <c r="C1443"/>
      <c r="D1443"/>
      <c r="E1443" s="8"/>
      <c r="F1443"/>
      <c r="G1443"/>
      <c r="H1443" s="62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</row>
    <row r="1444" spans="1:115" s="10" customFormat="1" x14ac:dyDescent="0.25">
      <c r="A1444"/>
      <c r="C1444"/>
      <c r="D1444"/>
      <c r="E1444" s="8"/>
      <c r="F1444"/>
      <c r="G1444"/>
      <c r="H1444" s="62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</row>
    <row r="1445" spans="1:115" s="10" customFormat="1" x14ac:dyDescent="0.25">
      <c r="A1445"/>
      <c r="C1445"/>
      <c r="D1445"/>
      <c r="E1445" s="8"/>
      <c r="F1445"/>
      <c r="G1445"/>
      <c r="H1445" s="62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</row>
    <row r="1446" spans="1:115" s="10" customFormat="1" x14ac:dyDescent="0.25">
      <c r="A1446"/>
      <c r="C1446"/>
      <c r="D1446"/>
      <c r="E1446" s="8"/>
      <c r="F1446"/>
      <c r="G1446"/>
      <c r="H1446" s="62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</row>
    <row r="1447" spans="1:115" s="10" customFormat="1" x14ac:dyDescent="0.25">
      <c r="A1447"/>
      <c r="C1447"/>
      <c r="D1447"/>
      <c r="E1447" s="8"/>
      <c r="F1447"/>
      <c r="G1447"/>
      <c r="H1447" s="62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</row>
    <row r="1448" spans="1:115" s="10" customFormat="1" x14ac:dyDescent="0.25">
      <c r="A1448"/>
      <c r="C1448"/>
      <c r="D1448"/>
      <c r="E1448" s="8"/>
      <c r="F1448"/>
      <c r="G1448"/>
      <c r="H1448" s="62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</row>
    <row r="1449" spans="1:115" s="10" customFormat="1" x14ac:dyDescent="0.25">
      <c r="A1449"/>
      <c r="C1449"/>
      <c r="D1449"/>
      <c r="E1449" s="8"/>
      <c r="F1449"/>
      <c r="G1449"/>
      <c r="H1449" s="62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</row>
    <row r="1450" spans="1:115" s="10" customFormat="1" x14ac:dyDescent="0.25">
      <c r="A1450"/>
      <c r="C1450"/>
      <c r="D1450"/>
      <c r="E1450" s="8"/>
      <c r="F1450"/>
      <c r="G1450"/>
      <c r="H1450" s="62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</row>
    <row r="1451" spans="1:115" s="10" customFormat="1" x14ac:dyDescent="0.25">
      <c r="A1451"/>
      <c r="C1451"/>
      <c r="D1451"/>
      <c r="E1451" s="8"/>
      <c r="F1451"/>
      <c r="G1451"/>
      <c r="H1451" s="62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</row>
    <row r="1452" spans="1:115" s="10" customFormat="1" x14ac:dyDescent="0.25">
      <c r="A1452"/>
      <c r="C1452"/>
      <c r="D1452"/>
      <c r="E1452" s="8"/>
      <c r="F1452"/>
      <c r="G1452"/>
      <c r="H1452" s="6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</row>
    <row r="1453" spans="1:115" s="10" customFormat="1" x14ac:dyDescent="0.25">
      <c r="A1453"/>
      <c r="C1453"/>
      <c r="D1453"/>
      <c r="E1453" s="8"/>
      <c r="F1453"/>
      <c r="G1453"/>
      <c r="H1453" s="62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</row>
    <row r="1454" spans="1:115" s="10" customFormat="1" x14ac:dyDescent="0.25">
      <c r="A1454"/>
      <c r="C1454"/>
      <c r="D1454"/>
      <c r="E1454" s="8"/>
      <c r="F1454"/>
      <c r="G1454"/>
      <c r="H1454" s="62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</row>
    <row r="1455" spans="1:115" s="10" customFormat="1" x14ac:dyDescent="0.25">
      <c r="A1455"/>
      <c r="C1455"/>
      <c r="D1455"/>
      <c r="E1455" s="8"/>
      <c r="F1455"/>
      <c r="G1455"/>
      <c r="H1455" s="62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</row>
    <row r="1456" spans="1:115" s="10" customFormat="1" x14ac:dyDescent="0.25">
      <c r="A1456"/>
      <c r="C1456"/>
      <c r="D1456"/>
      <c r="E1456" s="8"/>
      <c r="F1456"/>
      <c r="G1456"/>
      <c r="H1456" s="62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</row>
    <row r="1457" spans="1:115" s="10" customFormat="1" x14ac:dyDescent="0.25">
      <c r="A1457"/>
      <c r="C1457"/>
      <c r="D1457"/>
      <c r="E1457" s="8"/>
      <c r="F1457"/>
      <c r="G1457"/>
      <c r="H1457" s="62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</row>
    <row r="1458" spans="1:115" s="10" customFormat="1" x14ac:dyDescent="0.25">
      <c r="A1458"/>
      <c r="C1458"/>
      <c r="D1458"/>
      <c r="E1458" s="8"/>
      <c r="F1458"/>
      <c r="G1458"/>
      <c r="H1458" s="62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</row>
    <row r="1459" spans="1:115" s="10" customFormat="1" x14ac:dyDescent="0.25">
      <c r="A1459"/>
      <c r="C1459"/>
      <c r="D1459"/>
      <c r="E1459" s="8"/>
      <c r="F1459"/>
      <c r="G1459"/>
      <c r="H1459" s="62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</row>
    <row r="1460" spans="1:115" s="10" customFormat="1" x14ac:dyDescent="0.25">
      <c r="A1460"/>
      <c r="C1460"/>
      <c r="D1460"/>
      <c r="E1460" s="8"/>
      <c r="F1460"/>
      <c r="G1460"/>
      <c r="H1460" s="62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</row>
    <row r="1461" spans="1:115" s="10" customFormat="1" x14ac:dyDescent="0.25">
      <c r="A1461"/>
      <c r="C1461"/>
      <c r="D1461"/>
      <c r="E1461" s="8"/>
      <c r="F1461"/>
      <c r="G1461"/>
      <c r="H1461" s="62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</row>
    <row r="1462" spans="1:115" s="10" customFormat="1" x14ac:dyDescent="0.25">
      <c r="A1462"/>
      <c r="C1462"/>
      <c r="D1462"/>
      <c r="E1462" s="8"/>
      <c r="F1462"/>
      <c r="G1462"/>
      <c r="H1462" s="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</row>
    <row r="1463" spans="1:115" s="10" customFormat="1" x14ac:dyDescent="0.25">
      <c r="A1463"/>
      <c r="C1463"/>
      <c r="D1463"/>
      <c r="E1463" s="8"/>
      <c r="F1463"/>
      <c r="G1463"/>
      <c r="H1463" s="62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</row>
    <row r="1464" spans="1:115" s="10" customFormat="1" x14ac:dyDescent="0.25">
      <c r="A1464"/>
      <c r="C1464"/>
      <c r="D1464"/>
      <c r="E1464" s="8"/>
      <c r="F1464"/>
      <c r="G1464"/>
      <c r="H1464" s="62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</row>
    <row r="1465" spans="1:115" s="10" customFormat="1" x14ac:dyDescent="0.25">
      <c r="A1465"/>
      <c r="C1465"/>
      <c r="D1465"/>
      <c r="E1465" s="8"/>
      <c r="F1465"/>
      <c r="G1465"/>
      <c r="H1465" s="62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</row>
    <row r="1466" spans="1:115" s="10" customFormat="1" x14ac:dyDescent="0.25">
      <c r="A1466"/>
      <c r="C1466"/>
      <c r="D1466"/>
      <c r="E1466" s="8"/>
      <c r="F1466"/>
      <c r="G1466"/>
      <c r="H1466" s="62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</row>
    <row r="1467" spans="1:115" s="10" customFormat="1" x14ac:dyDescent="0.25">
      <c r="A1467"/>
      <c r="C1467"/>
      <c r="D1467"/>
      <c r="E1467" s="8"/>
      <c r="F1467"/>
      <c r="G1467"/>
      <c r="H1467" s="62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</row>
    <row r="1468" spans="1:115" s="10" customFormat="1" x14ac:dyDescent="0.25">
      <c r="A1468"/>
      <c r="C1468"/>
      <c r="D1468"/>
      <c r="E1468" s="8"/>
      <c r="F1468"/>
      <c r="G1468"/>
      <c r="H1468" s="62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</row>
    <row r="1469" spans="1:115" s="10" customFormat="1" x14ac:dyDescent="0.25">
      <c r="A1469"/>
      <c r="C1469"/>
      <c r="D1469"/>
      <c r="E1469" s="8"/>
      <c r="F1469"/>
      <c r="G1469"/>
      <c r="H1469" s="62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</row>
    <row r="1470" spans="1:115" s="10" customFormat="1" x14ac:dyDescent="0.25">
      <c r="A1470"/>
      <c r="C1470"/>
      <c r="D1470"/>
      <c r="E1470" s="8"/>
      <c r="F1470"/>
      <c r="G1470"/>
      <c r="H1470" s="62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</row>
    <row r="1471" spans="1:115" s="10" customFormat="1" x14ac:dyDescent="0.25">
      <c r="A1471"/>
      <c r="C1471"/>
      <c r="D1471"/>
      <c r="E1471" s="8"/>
      <c r="F1471"/>
      <c r="G1471"/>
      <c r="H1471" s="62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</row>
    <row r="1472" spans="1:115" s="10" customFormat="1" x14ac:dyDescent="0.25">
      <c r="A1472"/>
      <c r="C1472"/>
      <c r="D1472"/>
      <c r="E1472" s="8"/>
      <c r="F1472"/>
      <c r="G1472"/>
      <c r="H1472" s="6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</row>
    <row r="1473" spans="1:115" s="10" customFormat="1" x14ac:dyDescent="0.25">
      <c r="A1473"/>
      <c r="C1473"/>
      <c r="D1473"/>
      <c r="E1473" s="8"/>
      <c r="F1473"/>
      <c r="G1473"/>
      <c r="H1473" s="62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</row>
    <row r="1474" spans="1:115" s="10" customFormat="1" x14ac:dyDescent="0.25">
      <c r="A1474"/>
      <c r="C1474"/>
      <c r="D1474"/>
      <c r="E1474" s="8"/>
      <c r="F1474"/>
      <c r="G1474"/>
      <c r="H1474" s="62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</row>
    <row r="1475" spans="1:115" s="10" customFormat="1" x14ac:dyDescent="0.25">
      <c r="A1475"/>
      <c r="C1475"/>
      <c r="D1475"/>
      <c r="E1475" s="8"/>
      <c r="F1475"/>
      <c r="G1475"/>
      <c r="H1475" s="62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</row>
    <row r="1476" spans="1:115" s="10" customFormat="1" x14ac:dyDescent="0.25">
      <c r="A1476"/>
      <c r="C1476"/>
      <c r="D1476"/>
      <c r="E1476" s="8"/>
      <c r="F1476"/>
      <c r="G1476"/>
      <c r="H1476" s="62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</row>
    <row r="1477" spans="1:115" s="10" customFormat="1" x14ac:dyDescent="0.25">
      <c r="A1477"/>
      <c r="C1477"/>
      <c r="D1477"/>
      <c r="E1477" s="8"/>
      <c r="F1477"/>
      <c r="G1477"/>
      <c r="H1477" s="62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</row>
    <row r="1478" spans="1:115" s="10" customFormat="1" x14ac:dyDescent="0.25">
      <c r="A1478"/>
      <c r="C1478"/>
      <c r="D1478"/>
      <c r="E1478" s="8"/>
      <c r="F1478"/>
      <c r="G1478"/>
      <c r="H1478" s="62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</row>
    <row r="1479" spans="1:115" s="10" customFormat="1" x14ac:dyDescent="0.25">
      <c r="A1479"/>
      <c r="C1479"/>
      <c r="D1479"/>
      <c r="E1479" s="8"/>
      <c r="F1479"/>
      <c r="G1479"/>
      <c r="H1479" s="62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</row>
    <row r="1480" spans="1:115" s="10" customFormat="1" x14ac:dyDescent="0.25">
      <c r="A1480"/>
      <c r="C1480"/>
      <c r="D1480"/>
      <c r="E1480" s="8"/>
      <c r="F1480"/>
      <c r="G1480"/>
      <c r="H1480" s="62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</row>
    <row r="1481" spans="1:115" s="10" customFormat="1" x14ac:dyDescent="0.25">
      <c r="A1481"/>
      <c r="C1481"/>
      <c r="D1481"/>
      <c r="E1481" s="8"/>
      <c r="F1481"/>
      <c r="G1481"/>
      <c r="H1481" s="62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</row>
    <row r="1482" spans="1:115" s="10" customFormat="1" x14ac:dyDescent="0.25">
      <c r="A1482"/>
      <c r="C1482"/>
      <c r="D1482"/>
      <c r="E1482" s="8"/>
      <c r="F1482"/>
      <c r="G1482"/>
      <c r="H1482" s="6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</row>
    <row r="1483" spans="1:115" s="10" customFormat="1" x14ac:dyDescent="0.25">
      <c r="A1483"/>
      <c r="C1483"/>
      <c r="D1483"/>
      <c r="E1483" s="8"/>
      <c r="F1483"/>
      <c r="G1483"/>
      <c r="H1483" s="62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</row>
    <row r="1484" spans="1:115" s="10" customFormat="1" x14ac:dyDescent="0.25">
      <c r="A1484"/>
      <c r="C1484"/>
      <c r="D1484"/>
      <c r="E1484" s="8"/>
      <c r="F1484"/>
      <c r="G1484"/>
      <c r="H1484" s="62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</row>
    <row r="1485" spans="1:115" s="10" customFormat="1" x14ac:dyDescent="0.25">
      <c r="A1485"/>
      <c r="C1485"/>
      <c r="D1485"/>
      <c r="E1485" s="8"/>
      <c r="F1485"/>
      <c r="G1485"/>
      <c r="H1485" s="62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</row>
    <row r="1486" spans="1:115" s="10" customFormat="1" x14ac:dyDescent="0.25">
      <c r="A1486"/>
      <c r="C1486"/>
      <c r="D1486"/>
      <c r="E1486" s="8"/>
      <c r="F1486"/>
      <c r="G1486"/>
      <c r="H1486" s="62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</row>
    <row r="1487" spans="1:115" s="10" customFormat="1" x14ac:dyDescent="0.25">
      <c r="A1487"/>
      <c r="C1487"/>
      <c r="D1487"/>
      <c r="E1487" s="8"/>
      <c r="F1487"/>
      <c r="G1487"/>
      <c r="H1487" s="62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</row>
    <row r="1488" spans="1:115" s="10" customFormat="1" x14ac:dyDescent="0.25">
      <c r="A1488"/>
      <c r="C1488"/>
      <c r="D1488"/>
      <c r="E1488" s="8"/>
      <c r="F1488"/>
      <c r="G1488"/>
      <c r="H1488" s="62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</row>
    <row r="1489" spans="1:115" s="10" customFormat="1" x14ac:dyDescent="0.25">
      <c r="A1489"/>
      <c r="C1489"/>
      <c r="D1489"/>
      <c r="E1489" s="8"/>
      <c r="F1489"/>
      <c r="G1489"/>
      <c r="H1489" s="62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</row>
    <row r="1490" spans="1:115" s="10" customFormat="1" x14ac:dyDescent="0.25">
      <c r="A1490"/>
      <c r="C1490"/>
      <c r="D1490"/>
      <c r="E1490" s="8"/>
      <c r="F1490"/>
      <c r="G1490"/>
      <c r="H1490" s="62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</row>
    <row r="1491" spans="1:115" s="10" customFormat="1" x14ac:dyDescent="0.25">
      <c r="A1491"/>
      <c r="C1491"/>
      <c r="D1491"/>
      <c r="E1491" s="8"/>
      <c r="F1491"/>
      <c r="G1491"/>
      <c r="H1491" s="62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</row>
    <row r="1492" spans="1:115" s="10" customFormat="1" x14ac:dyDescent="0.25">
      <c r="A1492"/>
      <c r="C1492"/>
      <c r="D1492"/>
      <c r="E1492" s="8"/>
      <c r="F1492"/>
      <c r="G1492"/>
      <c r="H1492" s="6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</row>
    <row r="1493" spans="1:115" s="10" customFormat="1" x14ac:dyDescent="0.25">
      <c r="A1493"/>
      <c r="C1493"/>
      <c r="D1493"/>
      <c r="E1493" s="8"/>
      <c r="F1493"/>
      <c r="G1493"/>
      <c r="H1493" s="62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</row>
    <row r="1494" spans="1:115" s="10" customFormat="1" x14ac:dyDescent="0.25">
      <c r="A1494"/>
      <c r="C1494"/>
      <c r="D1494"/>
      <c r="E1494" s="8"/>
      <c r="F1494"/>
      <c r="G1494"/>
      <c r="H1494" s="62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</row>
    <row r="1495" spans="1:115" s="10" customFormat="1" x14ac:dyDescent="0.25">
      <c r="A1495"/>
      <c r="C1495"/>
      <c r="D1495"/>
      <c r="E1495" s="8"/>
      <c r="F1495"/>
      <c r="G1495"/>
      <c r="H1495" s="62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</row>
    <row r="1496" spans="1:115" s="10" customFormat="1" x14ac:dyDescent="0.25">
      <c r="A1496"/>
      <c r="C1496"/>
      <c r="D1496"/>
      <c r="E1496" s="8"/>
      <c r="F1496"/>
      <c r="G1496"/>
      <c r="H1496" s="62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</row>
    <row r="1497" spans="1:115" s="10" customFormat="1" x14ac:dyDescent="0.25">
      <c r="A1497"/>
      <c r="C1497"/>
      <c r="D1497"/>
      <c r="E1497" s="8"/>
      <c r="F1497"/>
      <c r="G1497"/>
      <c r="H1497" s="62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</row>
    <row r="1498" spans="1:115" s="10" customFormat="1" x14ac:dyDescent="0.25">
      <c r="A1498"/>
      <c r="C1498"/>
      <c r="D1498"/>
      <c r="E1498" s="8"/>
      <c r="F1498"/>
      <c r="G1498"/>
      <c r="H1498" s="62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</row>
    <row r="1499" spans="1:115" s="10" customFormat="1" x14ac:dyDescent="0.25">
      <c r="A1499"/>
      <c r="C1499"/>
      <c r="D1499"/>
      <c r="E1499" s="8"/>
      <c r="F1499"/>
      <c r="G1499"/>
      <c r="H1499" s="62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</row>
    <row r="1500" spans="1:115" s="10" customFormat="1" x14ac:dyDescent="0.25">
      <c r="A1500"/>
      <c r="C1500"/>
      <c r="D1500"/>
      <c r="E1500" s="8"/>
      <c r="F1500"/>
      <c r="G1500"/>
      <c r="H1500" s="62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</row>
    <row r="1501" spans="1:115" s="10" customFormat="1" x14ac:dyDescent="0.25">
      <c r="A1501"/>
      <c r="C1501"/>
      <c r="D1501"/>
      <c r="E1501" s="8"/>
      <c r="F1501"/>
      <c r="G1501"/>
      <c r="H1501" s="62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</row>
    <row r="1502" spans="1:115" s="10" customFormat="1" x14ac:dyDescent="0.25">
      <c r="A1502"/>
      <c r="C1502"/>
      <c r="D1502"/>
      <c r="E1502" s="8"/>
      <c r="F1502"/>
      <c r="G1502"/>
      <c r="H1502" s="6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</row>
    <row r="1503" spans="1:115" s="10" customFormat="1" x14ac:dyDescent="0.25">
      <c r="A1503"/>
      <c r="C1503"/>
      <c r="D1503"/>
      <c r="E1503" s="8"/>
      <c r="F1503"/>
      <c r="G1503"/>
      <c r="H1503" s="62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</row>
    <row r="1504" spans="1:115" s="10" customFormat="1" x14ac:dyDescent="0.25">
      <c r="A1504"/>
      <c r="C1504"/>
      <c r="D1504"/>
      <c r="E1504" s="8"/>
      <c r="F1504"/>
      <c r="G1504"/>
      <c r="H1504" s="62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</row>
    <row r="1505" spans="1:115" s="10" customFormat="1" x14ac:dyDescent="0.25">
      <c r="A1505"/>
      <c r="C1505"/>
      <c r="D1505"/>
      <c r="E1505" s="8"/>
      <c r="F1505"/>
      <c r="G1505"/>
      <c r="H1505" s="62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</row>
    <row r="1506" spans="1:115" s="10" customFormat="1" x14ac:dyDescent="0.25">
      <c r="A1506"/>
      <c r="C1506"/>
      <c r="D1506"/>
      <c r="E1506" s="8"/>
      <c r="F1506"/>
      <c r="G1506"/>
      <c r="H1506" s="62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</row>
    <row r="1507" spans="1:115" s="10" customFormat="1" x14ac:dyDescent="0.25">
      <c r="A1507"/>
      <c r="C1507"/>
      <c r="D1507"/>
      <c r="E1507" s="8"/>
      <c r="F1507"/>
      <c r="G1507"/>
      <c r="H1507" s="62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</row>
    <row r="1508" spans="1:115" s="10" customFormat="1" x14ac:dyDescent="0.25">
      <c r="A1508"/>
      <c r="C1508"/>
      <c r="D1508"/>
      <c r="E1508" s="8"/>
      <c r="F1508"/>
      <c r="G1508"/>
      <c r="H1508" s="62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</row>
    <row r="1509" spans="1:115" s="10" customFormat="1" x14ac:dyDescent="0.25">
      <c r="A1509"/>
      <c r="C1509"/>
      <c r="D1509"/>
      <c r="E1509" s="8"/>
      <c r="F1509"/>
      <c r="G1509"/>
      <c r="H1509" s="62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</row>
    <row r="1510" spans="1:115" s="10" customFormat="1" x14ac:dyDescent="0.25">
      <c r="A1510"/>
      <c r="C1510"/>
      <c r="D1510"/>
      <c r="E1510" s="8"/>
      <c r="F1510"/>
      <c r="G1510"/>
      <c r="H1510" s="62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</row>
    <row r="1511" spans="1:115" s="10" customFormat="1" x14ac:dyDescent="0.25">
      <c r="A1511"/>
      <c r="C1511"/>
      <c r="D1511"/>
      <c r="E1511" s="8"/>
      <c r="F1511"/>
      <c r="G1511"/>
      <c r="H1511" s="62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</row>
    <row r="1512" spans="1:115" s="10" customFormat="1" x14ac:dyDescent="0.25">
      <c r="A1512"/>
      <c r="C1512"/>
      <c r="D1512"/>
      <c r="E1512" s="8"/>
      <c r="F1512"/>
      <c r="G1512"/>
      <c r="H1512" s="6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</row>
    <row r="1513" spans="1:115" s="10" customFormat="1" x14ac:dyDescent="0.25">
      <c r="A1513"/>
      <c r="C1513"/>
      <c r="D1513"/>
      <c r="E1513" s="8"/>
      <c r="F1513"/>
      <c r="G1513"/>
      <c r="H1513" s="62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</row>
    <row r="1514" spans="1:115" s="10" customFormat="1" x14ac:dyDescent="0.25">
      <c r="A1514"/>
      <c r="C1514"/>
      <c r="D1514"/>
      <c r="E1514" s="8"/>
      <c r="F1514"/>
      <c r="G1514"/>
      <c r="H1514" s="62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</row>
    <row r="1515" spans="1:115" s="10" customFormat="1" x14ac:dyDescent="0.25">
      <c r="A1515"/>
      <c r="C1515"/>
      <c r="D1515"/>
      <c r="E1515" s="8"/>
      <c r="F1515"/>
      <c r="G1515"/>
      <c r="H1515" s="62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</row>
    <row r="1516" spans="1:115" s="10" customFormat="1" x14ac:dyDescent="0.25">
      <c r="A1516"/>
      <c r="C1516"/>
      <c r="D1516"/>
      <c r="E1516" s="8"/>
      <c r="F1516"/>
      <c r="G1516"/>
      <c r="H1516" s="62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</row>
    <row r="1517" spans="1:115" s="10" customFormat="1" x14ac:dyDescent="0.25">
      <c r="A1517"/>
      <c r="C1517"/>
      <c r="D1517"/>
      <c r="E1517" s="8"/>
      <c r="F1517"/>
      <c r="G1517"/>
      <c r="H1517" s="62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</row>
    <row r="1518" spans="1:115" s="10" customFormat="1" x14ac:dyDescent="0.25">
      <c r="A1518"/>
      <c r="C1518"/>
      <c r="D1518"/>
      <c r="E1518" s="8"/>
      <c r="F1518"/>
      <c r="G1518"/>
      <c r="H1518" s="62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</row>
    <row r="1519" spans="1:115" s="10" customFormat="1" x14ac:dyDescent="0.25">
      <c r="A1519"/>
      <c r="C1519"/>
      <c r="D1519"/>
      <c r="E1519" s="8"/>
      <c r="F1519"/>
      <c r="G1519"/>
      <c r="H1519" s="62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</row>
    <row r="1520" spans="1:115" s="10" customFormat="1" x14ac:dyDescent="0.25">
      <c r="A1520"/>
      <c r="C1520"/>
      <c r="D1520"/>
      <c r="E1520" s="8"/>
      <c r="F1520"/>
      <c r="G1520"/>
      <c r="H1520" s="62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</row>
    <row r="1521" spans="1:115" s="10" customFormat="1" x14ac:dyDescent="0.25">
      <c r="A1521"/>
      <c r="C1521"/>
      <c r="D1521"/>
      <c r="E1521" s="8"/>
      <c r="F1521"/>
      <c r="G1521"/>
      <c r="H1521" s="62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</row>
    <row r="1522" spans="1:115" s="10" customFormat="1" x14ac:dyDescent="0.25">
      <c r="A1522"/>
      <c r="C1522"/>
      <c r="D1522"/>
      <c r="E1522" s="8"/>
      <c r="F1522"/>
      <c r="G1522"/>
      <c r="H1522" s="6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</row>
    <row r="1523" spans="1:115" s="10" customFormat="1" x14ac:dyDescent="0.25">
      <c r="A1523"/>
      <c r="C1523"/>
      <c r="D1523"/>
      <c r="E1523" s="8"/>
      <c r="F1523"/>
      <c r="G1523"/>
      <c r="H1523" s="62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</row>
    <row r="1524" spans="1:115" s="10" customFormat="1" x14ac:dyDescent="0.25">
      <c r="A1524"/>
      <c r="C1524"/>
      <c r="D1524"/>
      <c r="E1524" s="8"/>
      <c r="F1524"/>
      <c r="G1524"/>
      <c r="H1524" s="62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</row>
    <row r="1525" spans="1:115" s="10" customFormat="1" x14ac:dyDescent="0.25">
      <c r="A1525"/>
      <c r="C1525"/>
      <c r="D1525"/>
      <c r="E1525" s="8"/>
      <c r="F1525"/>
      <c r="G1525"/>
      <c r="H1525" s="62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</row>
    <row r="1526" spans="1:115" s="10" customFormat="1" x14ac:dyDescent="0.25">
      <c r="A1526"/>
      <c r="C1526"/>
      <c r="D1526"/>
      <c r="E1526" s="8"/>
      <c r="F1526"/>
      <c r="G1526"/>
      <c r="H1526" s="62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</row>
    <row r="1527" spans="1:115" s="10" customFormat="1" x14ac:dyDescent="0.25">
      <c r="A1527"/>
      <c r="C1527"/>
      <c r="D1527"/>
      <c r="E1527" s="8"/>
      <c r="F1527"/>
      <c r="G1527"/>
      <c r="H1527" s="62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</row>
    <row r="1528" spans="1:115" s="10" customFormat="1" x14ac:dyDescent="0.25">
      <c r="A1528"/>
      <c r="C1528"/>
      <c r="D1528"/>
      <c r="E1528" s="8"/>
      <c r="F1528"/>
      <c r="G1528"/>
      <c r="H1528" s="62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</row>
    <row r="1529" spans="1:115" s="10" customFormat="1" x14ac:dyDescent="0.25">
      <c r="A1529"/>
      <c r="C1529"/>
      <c r="D1529"/>
      <c r="E1529" s="8"/>
      <c r="F1529"/>
      <c r="G1529"/>
      <c r="H1529" s="62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</row>
    <row r="1530" spans="1:115" s="10" customFormat="1" x14ac:dyDescent="0.25">
      <c r="A1530"/>
      <c r="C1530"/>
      <c r="D1530"/>
      <c r="E1530" s="8"/>
      <c r="F1530"/>
      <c r="G1530"/>
      <c r="H1530" s="62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</row>
    <row r="1531" spans="1:115" s="10" customFormat="1" x14ac:dyDescent="0.25">
      <c r="A1531"/>
      <c r="C1531"/>
      <c r="D1531"/>
      <c r="E1531" s="8"/>
      <c r="F1531"/>
      <c r="G1531"/>
      <c r="H1531" s="62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</row>
    <row r="1532" spans="1:115" s="10" customFormat="1" x14ac:dyDescent="0.25">
      <c r="A1532"/>
      <c r="C1532"/>
      <c r="D1532"/>
      <c r="E1532" s="8"/>
      <c r="F1532"/>
      <c r="G1532"/>
      <c r="H1532" s="6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</row>
    <row r="1533" spans="1:115" s="10" customFormat="1" x14ac:dyDescent="0.25">
      <c r="A1533"/>
      <c r="C1533"/>
      <c r="D1533"/>
      <c r="E1533" s="8"/>
      <c r="F1533"/>
      <c r="G1533"/>
      <c r="H1533" s="62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</row>
    <row r="1534" spans="1:115" s="10" customFormat="1" x14ac:dyDescent="0.25">
      <c r="A1534"/>
      <c r="C1534"/>
      <c r="D1534"/>
      <c r="E1534" s="8"/>
      <c r="F1534"/>
      <c r="G1534"/>
      <c r="H1534" s="62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</row>
    <row r="1535" spans="1:115" s="10" customFormat="1" x14ac:dyDescent="0.25">
      <c r="A1535"/>
      <c r="C1535"/>
      <c r="D1535"/>
      <c r="E1535" s="8"/>
      <c r="F1535"/>
      <c r="G1535"/>
      <c r="H1535" s="62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</row>
    <row r="1536" spans="1:115" s="10" customFormat="1" x14ac:dyDescent="0.25">
      <c r="A1536"/>
      <c r="C1536"/>
      <c r="D1536"/>
      <c r="E1536" s="8"/>
      <c r="F1536"/>
      <c r="G1536"/>
      <c r="H1536" s="62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</row>
    <row r="1537" spans="1:115" s="10" customFormat="1" x14ac:dyDescent="0.25">
      <c r="A1537"/>
      <c r="C1537"/>
      <c r="D1537"/>
      <c r="E1537" s="8"/>
      <c r="F1537"/>
      <c r="G1537"/>
      <c r="H1537" s="62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</row>
    <row r="1538" spans="1:115" s="10" customFormat="1" x14ac:dyDescent="0.25">
      <c r="A1538"/>
      <c r="C1538"/>
      <c r="D1538"/>
      <c r="E1538" s="8"/>
      <c r="F1538"/>
      <c r="G1538"/>
      <c r="H1538" s="62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</row>
    <row r="1539" spans="1:115" s="10" customFormat="1" x14ac:dyDescent="0.25">
      <c r="A1539"/>
      <c r="C1539"/>
      <c r="D1539"/>
      <c r="E1539" s="8"/>
      <c r="F1539"/>
      <c r="G1539"/>
      <c r="H1539" s="62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</row>
    <row r="1540" spans="1:115" s="10" customFormat="1" x14ac:dyDescent="0.25">
      <c r="A1540"/>
      <c r="C1540"/>
      <c r="D1540"/>
      <c r="E1540" s="8"/>
      <c r="F1540"/>
      <c r="G1540"/>
      <c r="H1540" s="62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</row>
    <row r="1541" spans="1:115" s="10" customFormat="1" x14ac:dyDescent="0.25">
      <c r="A1541"/>
      <c r="C1541"/>
      <c r="D1541"/>
      <c r="E1541" s="8"/>
      <c r="F1541"/>
      <c r="G1541"/>
      <c r="H1541" s="62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</row>
    <row r="1542" spans="1:115" s="10" customFormat="1" x14ac:dyDescent="0.25">
      <c r="A1542"/>
      <c r="C1542"/>
      <c r="D1542"/>
      <c r="E1542" s="8"/>
      <c r="F1542"/>
      <c r="G1542"/>
      <c r="H1542" s="6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</row>
    <row r="1543" spans="1:115" s="10" customFormat="1" x14ac:dyDescent="0.25">
      <c r="A1543"/>
      <c r="C1543"/>
      <c r="D1543"/>
      <c r="E1543" s="8"/>
      <c r="F1543"/>
      <c r="G1543"/>
      <c r="H1543" s="62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</row>
    <row r="1544" spans="1:115" s="10" customFormat="1" x14ac:dyDescent="0.25">
      <c r="A1544"/>
      <c r="C1544"/>
      <c r="D1544"/>
      <c r="E1544" s="8"/>
      <c r="F1544"/>
      <c r="G1544"/>
      <c r="H1544" s="62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</row>
    <row r="1545" spans="1:115" s="10" customFormat="1" x14ac:dyDescent="0.25">
      <c r="A1545"/>
      <c r="C1545"/>
      <c r="D1545"/>
      <c r="E1545" s="8"/>
      <c r="F1545"/>
      <c r="G1545"/>
      <c r="H1545" s="62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</row>
    <row r="1546" spans="1:115" s="10" customFormat="1" x14ac:dyDescent="0.25">
      <c r="A1546"/>
      <c r="C1546"/>
      <c r="D1546"/>
      <c r="E1546" s="8"/>
      <c r="F1546"/>
      <c r="G1546"/>
      <c r="H1546" s="62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</row>
    <row r="1547" spans="1:115" s="10" customFormat="1" x14ac:dyDescent="0.25">
      <c r="A1547"/>
      <c r="C1547"/>
      <c r="D1547"/>
      <c r="E1547" s="8"/>
      <c r="F1547"/>
      <c r="G1547"/>
      <c r="H1547" s="62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</row>
    <row r="1548" spans="1:115" s="10" customFormat="1" x14ac:dyDescent="0.25">
      <c r="A1548"/>
      <c r="C1548"/>
      <c r="D1548"/>
      <c r="E1548" s="8"/>
      <c r="F1548"/>
      <c r="G1548"/>
      <c r="H1548" s="62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</row>
    <row r="1549" spans="1:115" s="10" customFormat="1" x14ac:dyDescent="0.25">
      <c r="A1549"/>
      <c r="C1549"/>
      <c r="D1549"/>
      <c r="E1549" s="8"/>
      <c r="F1549"/>
      <c r="G1549"/>
      <c r="H1549" s="62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</row>
    <row r="1550" spans="1:115" s="10" customFormat="1" x14ac:dyDescent="0.25">
      <c r="A1550"/>
      <c r="C1550"/>
      <c r="D1550"/>
      <c r="E1550" s="8"/>
      <c r="F1550"/>
      <c r="G1550"/>
      <c r="H1550" s="62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</row>
    <row r="1551" spans="1:115" s="10" customFormat="1" x14ac:dyDescent="0.25">
      <c r="A1551"/>
      <c r="C1551"/>
      <c r="D1551"/>
      <c r="E1551" s="8"/>
      <c r="F1551"/>
      <c r="G1551"/>
      <c r="H1551" s="62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</row>
    <row r="1552" spans="1:115" s="10" customFormat="1" x14ac:dyDescent="0.25">
      <c r="A1552"/>
      <c r="C1552"/>
      <c r="D1552"/>
      <c r="E1552" s="8"/>
      <c r="F1552"/>
      <c r="G1552"/>
      <c r="H1552" s="6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</row>
    <row r="1553" spans="1:115" s="10" customFormat="1" x14ac:dyDescent="0.25">
      <c r="A1553"/>
      <c r="C1553"/>
      <c r="D1553"/>
      <c r="E1553" s="8"/>
      <c r="F1553"/>
      <c r="G1553"/>
      <c r="H1553" s="62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</row>
    <row r="1554" spans="1:115" s="10" customFormat="1" x14ac:dyDescent="0.25">
      <c r="A1554"/>
      <c r="C1554"/>
      <c r="D1554"/>
      <c r="E1554" s="8"/>
      <c r="F1554"/>
      <c r="G1554"/>
      <c r="H1554" s="62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</row>
    <row r="1555" spans="1:115" s="10" customFormat="1" x14ac:dyDescent="0.25">
      <c r="A1555"/>
      <c r="C1555"/>
      <c r="D1555"/>
      <c r="E1555" s="8"/>
      <c r="F1555"/>
      <c r="G1555"/>
      <c r="H1555" s="62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</row>
    <row r="1556" spans="1:115" s="10" customFormat="1" x14ac:dyDescent="0.25">
      <c r="A1556"/>
      <c r="C1556"/>
      <c r="D1556"/>
      <c r="E1556" s="8"/>
      <c r="F1556"/>
      <c r="G1556"/>
      <c r="H1556" s="62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</row>
    <row r="1557" spans="1:115" s="10" customFormat="1" x14ac:dyDescent="0.25">
      <c r="A1557"/>
      <c r="C1557"/>
      <c r="D1557"/>
      <c r="E1557" s="8"/>
      <c r="F1557"/>
      <c r="G1557"/>
      <c r="H1557" s="62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</row>
    <row r="1558" spans="1:115" s="10" customFormat="1" x14ac:dyDescent="0.25">
      <c r="A1558"/>
      <c r="C1558"/>
      <c r="D1558"/>
      <c r="E1558" s="8"/>
      <c r="F1558"/>
      <c r="G1558"/>
      <c r="H1558" s="62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</row>
    <row r="1559" spans="1:115" s="10" customFormat="1" x14ac:dyDescent="0.25">
      <c r="A1559"/>
      <c r="C1559"/>
      <c r="D1559"/>
      <c r="E1559" s="8"/>
      <c r="F1559"/>
      <c r="G1559"/>
      <c r="H1559" s="62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  <c r="DK1559"/>
    </row>
    <row r="1560" spans="1:115" s="10" customFormat="1" x14ac:dyDescent="0.25">
      <c r="A1560"/>
      <c r="C1560"/>
      <c r="D1560"/>
      <c r="E1560" s="8"/>
      <c r="F1560"/>
      <c r="G1560"/>
      <c r="H1560" s="62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  <c r="DK1560"/>
    </row>
    <row r="1561" spans="1:115" s="10" customFormat="1" x14ac:dyDescent="0.25">
      <c r="A1561"/>
      <c r="C1561"/>
      <c r="D1561"/>
      <c r="E1561" s="8"/>
      <c r="F1561"/>
      <c r="G1561"/>
      <c r="H1561" s="62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  <c r="DK1561"/>
    </row>
    <row r="1562" spans="1:115" s="10" customFormat="1" x14ac:dyDescent="0.25">
      <c r="A1562"/>
      <c r="C1562"/>
      <c r="D1562"/>
      <c r="E1562" s="8"/>
      <c r="F1562"/>
      <c r="G1562"/>
      <c r="H1562" s="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</row>
    <row r="1563" spans="1:115" s="10" customFormat="1" x14ac:dyDescent="0.25">
      <c r="A1563"/>
      <c r="C1563"/>
      <c r="D1563"/>
      <c r="E1563" s="8"/>
      <c r="F1563"/>
      <c r="G1563"/>
      <c r="H1563" s="62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</row>
    <row r="1564" spans="1:115" s="10" customFormat="1" x14ac:dyDescent="0.25">
      <c r="A1564"/>
      <c r="C1564"/>
      <c r="D1564"/>
      <c r="E1564" s="8"/>
      <c r="F1564"/>
      <c r="G1564"/>
      <c r="H1564" s="62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</row>
    <row r="1565" spans="1:115" s="10" customFormat="1" x14ac:dyDescent="0.25">
      <c r="A1565"/>
      <c r="C1565"/>
      <c r="D1565"/>
      <c r="E1565" s="8"/>
      <c r="F1565"/>
      <c r="G1565"/>
      <c r="H1565" s="62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</row>
    <row r="1566" spans="1:115" s="10" customFormat="1" x14ac:dyDescent="0.25">
      <c r="A1566"/>
      <c r="C1566"/>
      <c r="D1566"/>
      <c r="E1566" s="8"/>
      <c r="F1566"/>
      <c r="G1566"/>
      <c r="H1566" s="62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</row>
    <row r="1567" spans="1:115" s="10" customFormat="1" x14ac:dyDescent="0.25">
      <c r="A1567"/>
      <c r="C1567"/>
      <c r="D1567"/>
      <c r="E1567" s="8"/>
      <c r="F1567"/>
      <c r="G1567"/>
      <c r="H1567" s="62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</row>
    <row r="1568" spans="1:115" s="10" customFormat="1" x14ac:dyDescent="0.25">
      <c r="A1568"/>
      <c r="C1568"/>
      <c r="D1568"/>
      <c r="E1568" s="8"/>
      <c r="F1568"/>
      <c r="G1568"/>
      <c r="H1568" s="62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</row>
    <row r="1569" spans="1:115" s="10" customFormat="1" x14ac:dyDescent="0.25">
      <c r="A1569"/>
      <c r="C1569"/>
      <c r="D1569"/>
      <c r="E1569" s="8"/>
      <c r="F1569"/>
      <c r="G1569"/>
      <c r="H1569" s="62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</row>
    <row r="1570" spans="1:115" s="10" customFormat="1" x14ac:dyDescent="0.25">
      <c r="A1570"/>
      <c r="C1570"/>
      <c r="D1570"/>
      <c r="E1570" s="8"/>
      <c r="F1570"/>
      <c r="G1570"/>
      <c r="H1570" s="62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  <c r="DK1570"/>
    </row>
    <row r="1571" spans="1:115" s="10" customFormat="1" x14ac:dyDescent="0.25">
      <c r="A1571"/>
      <c r="C1571"/>
      <c r="D1571"/>
      <c r="E1571" s="8"/>
      <c r="F1571"/>
      <c r="G1571"/>
      <c r="H1571" s="62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  <c r="DK1571"/>
    </row>
    <row r="1572" spans="1:115" s="10" customFormat="1" x14ac:dyDescent="0.25">
      <c r="A1572"/>
      <c r="C1572"/>
      <c r="D1572"/>
      <c r="E1572" s="8"/>
      <c r="F1572"/>
      <c r="G1572"/>
      <c r="H1572" s="6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</row>
    <row r="1573" spans="1:115" s="10" customFormat="1" x14ac:dyDescent="0.25">
      <c r="A1573"/>
      <c r="C1573"/>
      <c r="D1573"/>
      <c r="E1573" s="8"/>
      <c r="F1573"/>
      <c r="G1573"/>
      <c r="H1573" s="62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  <c r="DK1573"/>
    </row>
    <row r="1574" spans="1:115" s="10" customFormat="1" x14ac:dyDescent="0.25">
      <c r="A1574"/>
      <c r="C1574"/>
      <c r="D1574"/>
      <c r="E1574" s="8"/>
      <c r="F1574"/>
      <c r="G1574"/>
      <c r="H1574" s="62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  <c r="DK1574"/>
    </row>
    <row r="1575" spans="1:115" s="10" customFormat="1" x14ac:dyDescent="0.25">
      <c r="A1575"/>
      <c r="C1575"/>
      <c r="D1575"/>
      <c r="E1575" s="8"/>
      <c r="F1575"/>
      <c r="G1575"/>
      <c r="H1575" s="62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Y1575"/>
      <c r="CZ1575"/>
      <c r="DA1575"/>
      <c r="DB1575"/>
      <c r="DC1575"/>
      <c r="DD1575"/>
      <c r="DE1575"/>
      <c r="DF1575"/>
      <c r="DG1575"/>
      <c r="DH1575"/>
      <c r="DI1575"/>
      <c r="DJ1575"/>
      <c r="DK1575"/>
    </row>
    <row r="1576" spans="1:115" s="10" customFormat="1" x14ac:dyDescent="0.25">
      <c r="A1576"/>
      <c r="C1576"/>
      <c r="D1576"/>
      <c r="E1576" s="8"/>
      <c r="F1576"/>
      <c r="G1576"/>
      <c r="H1576" s="62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  <c r="DG1576"/>
      <c r="DH1576"/>
      <c r="DI1576"/>
      <c r="DJ1576"/>
      <c r="DK1576"/>
    </row>
    <row r="1577" spans="1:115" s="10" customFormat="1" x14ac:dyDescent="0.25">
      <c r="A1577"/>
      <c r="C1577"/>
      <c r="D1577"/>
      <c r="E1577" s="8"/>
      <c r="F1577"/>
      <c r="G1577"/>
      <c r="H1577" s="62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Y1577"/>
      <c r="CZ1577"/>
      <c r="DA1577"/>
      <c r="DB1577"/>
      <c r="DC1577"/>
      <c r="DD1577"/>
      <c r="DE1577"/>
      <c r="DF1577"/>
      <c r="DG1577"/>
      <c r="DH1577"/>
      <c r="DI1577"/>
      <c r="DJ1577"/>
      <c r="DK1577"/>
    </row>
    <row r="1578" spans="1:115" s="10" customFormat="1" x14ac:dyDescent="0.25">
      <c r="A1578"/>
      <c r="C1578"/>
      <c r="D1578"/>
      <c r="E1578" s="8"/>
      <c r="F1578"/>
      <c r="G1578"/>
      <c r="H1578" s="62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Y1578"/>
      <c r="CZ1578"/>
      <c r="DA1578"/>
      <c r="DB1578"/>
      <c r="DC1578"/>
      <c r="DD1578"/>
      <c r="DE1578"/>
      <c r="DF1578"/>
      <c r="DG1578"/>
      <c r="DH1578"/>
      <c r="DI1578"/>
      <c r="DJ1578"/>
      <c r="DK1578"/>
    </row>
    <row r="1579" spans="1:115" s="10" customFormat="1" x14ac:dyDescent="0.25">
      <c r="A1579"/>
      <c r="C1579"/>
      <c r="D1579"/>
      <c r="E1579" s="8"/>
      <c r="F1579"/>
      <c r="G1579"/>
      <c r="H1579" s="62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Y1579"/>
      <c r="CZ1579"/>
      <c r="DA1579"/>
      <c r="DB1579"/>
      <c r="DC1579"/>
      <c r="DD1579"/>
      <c r="DE1579"/>
      <c r="DF1579"/>
      <c r="DG1579"/>
      <c r="DH1579"/>
      <c r="DI1579"/>
      <c r="DJ1579"/>
      <c r="DK1579"/>
    </row>
    <row r="1580" spans="1:115" s="10" customFormat="1" x14ac:dyDescent="0.25">
      <c r="A1580"/>
      <c r="C1580"/>
      <c r="D1580"/>
      <c r="E1580" s="8"/>
      <c r="F1580"/>
      <c r="G1580"/>
      <c r="H1580" s="62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  <c r="DG1580"/>
      <c r="DH1580"/>
      <c r="DI1580"/>
      <c r="DJ1580"/>
      <c r="DK1580"/>
    </row>
    <row r="1581" spans="1:115" s="10" customFormat="1" x14ac:dyDescent="0.25">
      <c r="A1581"/>
      <c r="C1581"/>
      <c r="D1581"/>
      <c r="E1581" s="8"/>
      <c r="F1581"/>
      <c r="G1581"/>
      <c r="H1581" s="62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Y1581"/>
      <c r="CZ1581"/>
      <c r="DA1581"/>
      <c r="DB1581"/>
      <c r="DC1581"/>
      <c r="DD1581"/>
      <c r="DE1581"/>
      <c r="DF1581"/>
      <c r="DG1581"/>
      <c r="DH1581"/>
      <c r="DI1581"/>
      <c r="DJ1581"/>
      <c r="DK1581"/>
    </row>
    <row r="1582" spans="1:115" s="10" customFormat="1" x14ac:dyDescent="0.25">
      <c r="A1582"/>
      <c r="C1582"/>
      <c r="D1582"/>
      <c r="E1582" s="8"/>
      <c r="F1582"/>
      <c r="G1582"/>
      <c r="H1582" s="6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Y1582"/>
      <c r="CZ1582"/>
      <c r="DA1582"/>
      <c r="DB1582"/>
      <c r="DC1582"/>
      <c r="DD1582"/>
      <c r="DE1582"/>
      <c r="DF1582"/>
      <c r="DG1582"/>
      <c r="DH1582"/>
      <c r="DI1582"/>
      <c r="DJ1582"/>
      <c r="DK1582"/>
    </row>
    <row r="1583" spans="1:115" s="10" customFormat="1" x14ac:dyDescent="0.25">
      <c r="A1583"/>
      <c r="C1583"/>
      <c r="D1583"/>
      <c r="E1583" s="8"/>
      <c r="F1583"/>
      <c r="G1583"/>
      <c r="H1583" s="62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  <c r="DK1583"/>
    </row>
    <row r="1584" spans="1:115" s="10" customFormat="1" x14ac:dyDescent="0.25">
      <c r="A1584"/>
      <c r="C1584"/>
      <c r="D1584"/>
      <c r="E1584" s="8"/>
      <c r="F1584"/>
      <c r="G1584"/>
      <c r="H1584" s="62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Y1584"/>
      <c r="CZ1584"/>
      <c r="DA1584"/>
      <c r="DB1584"/>
      <c r="DC1584"/>
      <c r="DD1584"/>
      <c r="DE1584"/>
      <c r="DF1584"/>
      <c r="DG1584"/>
      <c r="DH1584"/>
      <c r="DI1584"/>
      <c r="DJ1584"/>
      <c r="DK1584"/>
    </row>
    <row r="1585" spans="1:115" s="10" customFormat="1" x14ac:dyDescent="0.25">
      <c r="A1585"/>
      <c r="C1585"/>
      <c r="D1585"/>
      <c r="E1585" s="8"/>
      <c r="F1585"/>
      <c r="G1585"/>
      <c r="H1585" s="62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Y1585"/>
      <c r="CZ1585"/>
      <c r="DA1585"/>
      <c r="DB1585"/>
      <c r="DC1585"/>
      <c r="DD1585"/>
      <c r="DE1585"/>
      <c r="DF1585"/>
      <c r="DG1585"/>
      <c r="DH1585"/>
      <c r="DI1585"/>
      <c r="DJ1585"/>
      <c r="DK1585"/>
    </row>
    <row r="1586" spans="1:115" s="10" customFormat="1" x14ac:dyDescent="0.25">
      <c r="A1586"/>
      <c r="C1586"/>
      <c r="D1586"/>
      <c r="E1586" s="8"/>
      <c r="F1586"/>
      <c r="G1586"/>
      <c r="H1586" s="62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Y1586"/>
      <c r="CZ1586"/>
      <c r="DA1586"/>
      <c r="DB1586"/>
      <c r="DC1586"/>
      <c r="DD1586"/>
      <c r="DE1586"/>
      <c r="DF1586"/>
      <c r="DG1586"/>
      <c r="DH1586"/>
      <c r="DI1586"/>
      <c r="DJ1586"/>
      <c r="DK1586"/>
    </row>
    <row r="1587" spans="1:115" s="10" customFormat="1" x14ac:dyDescent="0.25">
      <c r="A1587"/>
      <c r="C1587"/>
      <c r="D1587"/>
      <c r="E1587" s="8"/>
      <c r="F1587"/>
      <c r="G1587"/>
      <c r="H1587" s="62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Y1587"/>
      <c r="CZ1587"/>
      <c r="DA1587"/>
      <c r="DB1587"/>
      <c r="DC1587"/>
      <c r="DD1587"/>
      <c r="DE1587"/>
      <c r="DF1587"/>
      <c r="DG1587"/>
      <c r="DH1587"/>
      <c r="DI1587"/>
      <c r="DJ1587"/>
      <c r="DK1587"/>
    </row>
    <row r="1588" spans="1:115" s="10" customFormat="1" x14ac:dyDescent="0.25">
      <c r="A1588"/>
      <c r="C1588"/>
      <c r="D1588"/>
      <c r="E1588" s="8"/>
      <c r="F1588"/>
      <c r="G1588"/>
      <c r="H1588" s="62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Y1588"/>
      <c r="CZ1588"/>
      <c r="DA1588"/>
      <c r="DB1588"/>
      <c r="DC1588"/>
      <c r="DD1588"/>
      <c r="DE1588"/>
      <c r="DF1588"/>
      <c r="DG1588"/>
      <c r="DH1588"/>
      <c r="DI1588"/>
      <c r="DJ1588"/>
      <c r="DK1588"/>
    </row>
    <row r="1589" spans="1:115" s="10" customFormat="1" x14ac:dyDescent="0.25">
      <c r="A1589"/>
      <c r="C1589"/>
      <c r="D1589"/>
      <c r="E1589" s="8"/>
      <c r="F1589"/>
      <c r="G1589"/>
      <c r="H1589" s="62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Y1589"/>
      <c r="CZ1589"/>
      <c r="DA1589"/>
      <c r="DB1589"/>
      <c r="DC1589"/>
      <c r="DD1589"/>
      <c r="DE1589"/>
      <c r="DF1589"/>
      <c r="DG1589"/>
      <c r="DH1589"/>
      <c r="DI1589"/>
      <c r="DJ1589"/>
      <c r="DK1589"/>
    </row>
    <row r="1590" spans="1:115" s="10" customFormat="1" x14ac:dyDescent="0.25">
      <c r="A1590"/>
      <c r="C1590"/>
      <c r="D1590"/>
      <c r="E1590" s="8"/>
      <c r="F1590"/>
      <c r="G1590"/>
      <c r="H1590" s="62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Y1590"/>
      <c r="CZ1590"/>
      <c r="DA1590"/>
      <c r="DB1590"/>
      <c r="DC1590"/>
      <c r="DD1590"/>
      <c r="DE1590"/>
      <c r="DF1590"/>
      <c r="DG1590"/>
      <c r="DH1590"/>
      <c r="DI1590"/>
      <c r="DJ1590"/>
      <c r="DK1590"/>
    </row>
    <row r="1591" spans="1:115" s="10" customFormat="1" x14ac:dyDescent="0.25">
      <c r="A1591"/>
      <c r="C1591"/>
      <c r="D1591"/>
      <c r="E1591" s="8"/>
      <c r="F1591"/>
      <c r="G1591"/>
      <c r="H1591" s="62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</row>
    <row r="1592" spans="1:115" s="10" customFormat="1" x14ac:dyDescent="0.25">
      <c r="A1592"/>
      <c r="C1592"/>
      <c r="D1592"/>
      <c r="E1592" s="8"/>
      <c r="F1592"/>
      <c r="G1592"/>
      <c r="H1592" s="6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</row>
    <row r="1593" spans="1:115" s="10" customFormat="1" x14ac:dyDescent="0.25">
      <c r="A1593"/>
      <c r="C1593"/>
      <c r="D1593"/>
      <c r="E1593" s="8"/>
      <c r="F1593"/>
      <c r="G1593"/>
      <c r="H1593" s="62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  <c r="DK1593"/>
    </row>
    <row r="1594" spans="1:115" s="10" customFormat="1" x14ac:dyDescent="0.25">
      <c r="A1594"/>
      <c r="C1594"/>
      <c r="D1594"/>
      <c r="E1594" s="8"/>
      <c r="F1594"/>
      <c r="G1594"/>
      <c r="H1594" s="62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  <c r="DK1594"/>
    </row>
    <row r="1595" spans="1:115" s="10" customFormat="1" x14ac:dyDescent="0.25">
      <c r="A1595"/>
      <c r="C1595"/>
      <c r="D1595"/>
      <c r="E1595" s="8"/>
      <c r="F1595"/>
      <c r="G1595"/>
      <c r="H1595" s="62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  <c r="DK1595"/>
    </row>
    <row r="1596" spans="1:115" s="10" customFormat="1" x14ac:dyDescent="0.25">
      <c r="A1596"/>
      <c r="C1596"/>
      <c r="D1596"/>
      <c r="E1596" s="8"/>
      <c r="F1596"/>
      <c r="G1596"/>
      <c r="H1596" s="62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  <c r="DK1596"/>
    </row>
    <row r="1597" spans="1:115" s="10" customFormat="1" x14ac:dyDescent="0.25">
      <c r="A1597"/>
      <c r="C1597"/>
      <c r="D1597"/>
      <c r="E1597" s="8"/>
      <c r="F1597"/>
      <c r="G1597"/>
      <c r="H1597" s="62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  <c r="DK1597"/>
    </row>
    <row r="1598" spans="1:115" s="10" customFormat="1" x14ac:dyDescent="0.25">
      <c r="A1598"/>
      <c r="C1598"/>
      <c r="D1598"/>
      <c r="E1598" s="8"/>
      <c r="F1598"/>
      <c r="G1598"/>
      <c r="H1598" s="62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  <c r="DK1598"/>
    </row>
    <row r="1599" spans="1:115" s="10" customFormat="1" x14ac:dyDescent="0.25">
      <c r="A1599"/>
      <c r="C1599"/>
      <c r="D1599"/>
      <c r="E1599" s="8"/>
      <c r="F1599"/>
      <c r="G1599"/>
      <c r="H1599" s="62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  <c r="DK1599"/>
    </row>
    <row r="1600" spans="1:115" s="10" customFormat="1" x14ac:dyDescent="0.25">
      <c r="A1600"/>
      <c r="C1600"/>
      <c r="D1600"/>
      <c r="E1600" s="8"/>
      <c r="F1600"/>
      <c r="G1600"/>
      <c r="H1600" s="62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  <c r="DG1600"/>
      <c r="DH1600"/>
      <c r="DI1600"/>
      <c r="DJ1600"/>
      <c r="DK1600"/>
    </row>
    <row r="1601" spans="1:115" s="10" customFormat="1" x14ac:dyDescent="0.25">
      <c r="A1601"/>
      <c r="C1601"/>
      <c r="D1601"/>
      <c r="E1601" s="8"/>
      <c r="F1601"/>
      <c r="G1601"/>
      <c r="H1601" s="62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  <c r="DK1601"/>
    </row>
    <row r="1602" spans="1:115" s="10" customFormat="1" x14ac:dyDescent="0.25">
      <c r="A1602"/>
      <c r="C1602"/>
      <c r="D1602"/>
      <c r="E1602" s="8"/>
      <c r="F1602"/>
      <c r="G1602"/>
      <c r="H1602" s="6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  <c r="DK1602"/>
    </row>
    <row r="1603" spans="1:115" s="10" customFormat="1" x14ac:dyDescent="0.25">
      <c r="A1603"/>
      <c r="C1603"/>
      <c r="D1603"/>
      <c r="E1603" s="8"/>
      <c r="F1603"/>
      <c r="G1603"/>
      <c r="H1603" s="62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  <c r="DK1603"/>
    </row>
    <row r="1604" spans="1:115" s="10" customFormat="1" x14ac:dyDescent="0.25">
      <c r="A1604"/>
      <c r="C1604"/>
      <c r="D1604"/>
      <c r="E1604" s="8"/>
      <c r="F1604"/>
      <c r="G1604"/>
      <c r="H1604" s="62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Y1604"/>
      <c r="CZ1604"/>
      <c r="DA1604"/>
      <c r="DB1604"/>
      <c r="DC1604"/>
      <c r="DD1604"/>
      <c r="DE1604"/>
      <c r="DF1604"/>
      <c r="DG1604"/>
      <c r="DH1604"/>
      <c r="DI1604"/>
      <c r="DJ1604"/>
      <c r="DK1604"/>
    </row>
    <row r="1605" spans="1:115" s="10" customFormat="1" x14ac:dyDescent="0.25">
      <c r="A1605"/>
      <c r="C1605"/>
      <c r="D1605"/>
      <c r="E1605" s="8"/>
      <c r="F1605"/>
      <c r="G1605"/>
      <c r="H1605" s="62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Y1605"/>
      <c r="CZ1605"/>
      <c r="DA1605"/>
      <c r="DB1605"/>
      <c r="DC1605"/>
      <c r="DD1605"/>
      <c r="DE1605"/>
      <c r="DF1605"/>
      <c r="DG1605"/>
      <c r="DH1605"/>
      <c r="DI1605"/>
      <c r="DJ1605"/>
      <c r="DK1605"/>
    </row>
    <row r="1606" spans="1:115" s="10" customFormat="1" x14ac:dyDescent="0.25">
      <c r="A1606"/>
      <c r="C1606"/>
      <c r="D1606"/>
      <c r="E1606" s="8"/>
      <c r="F1606"/>
      <c r="G1606"/>
      <c r="H1606" s="62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  <c r="DG1606"/>
      <c r="DH1606"/>
      <c r="DI1606"/>
      <c r="DJ1606"/>
      <c r="DK1606"/>
    </row>
    <row r="1607" spans="1:115" s="10" customFormat="1" x14ac:dyDescent="0.25">
      <c r="A1607"/>
      <c r="C1607"/>
      <c r="D1607"/>
      <c r="E1607" s="8"/>
      <c r="F1607"/>
      <c r="G1607"/>
      <c r="H1607" s="62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J1607"/>
      <c r="CK1607"/>
      <c r="CL1607"/>
      <c r="CM1607"/>
      <c r="CN1607"/>
      <c r="CO1607"/>
      <c r="CP1607"/>
      <c r="CQ1607"/>
      <c r="CR1607"/>
      <c r="CS1607"/>
      <c r="CT1607"/>
      <c r="CU1607"/>
      <c r="CV1607"/>
      <c r="CW1607"/>
      <c r="CX1607"/>
      <c r="CY1607"/>
      <c r="CZ1607"/>
      <c r="DA1607"/>
      <c r="DB1607"/>
      <c r="DC1607"/>
      <c r="DD1607"/>
      <c r="DE1607"/>
      <c r="DF1607"/>
      <c r="DG1607"/>
      <c r="DH1607"/>
      <c r="DI1607"/>
      <c r="DJ1607"/>
      <c r="DK1607"/>
    </row>
    <row r="1608" spans="1:115" s="10" customFormat="1" x14ac:dyDescent="0.25">
      <c r="A1608"/>
      <c r="C1608"/>
      <c r="D1608"/>
      <c r="E1608" s="8"/>
      <c r="F1608"/>
      <c r="G1608"/>
      <c r="H1608" s="62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Y1608"/>
      <c r="CZ1608"/>
      <c r="DA1608"/>
      <c r="DB1608"/>
      <c r="DC1608"/>
      <c r="DD1608"/>
      <c r="DE1608"/>
      <c r="DF1608"/>
      <c r="DG1608"/>
      <c r="DH1608"/>
      <c r="DI1608"/>
      <c r="DJ1608"/>
      <c r="DK1608"/>
    </row>
    <row r="1609" spans="1:115" s="10" customFormat="1" x14ac:dyDescent="0.25">
      <c r="A1609"/>
      <c r="C1609"/>
      <c r="D1609"/>
      <c r="E1609" s="8"/>
      <c r="F1609"/>
      <c r="G1609"/>
      <c r="H1609" s="62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J1609"/>
      <c r="CK1609"/>
      <c r="CL1609"/>
      <c r="CM1609"/>
      <c r="CN1609"/>
      <c r="CO1609"/>
      <c r="CP1609"/>
      <c r="CQ1609"/>
      <c r="CR1609"/>
      <c r="CS1609"/>
      <c r="CT1609"/>
      <c r="CU1609"/>
      <c r="CV1609"/>
      <c r="CW1609"/>
      <c r="CX1609"/>
      <c r="CY1609"/>
      <c r="CZ1609"/>
      <c r="DA1609"/>
      <c r="DB1609"/>
      <c r="DC1609"/>
      <c r="DD1609"/>
      <c r="DE1609"/>
      <c r="DF1609"/>
      <c r="DG1609"/>
      <c r="DH1609"/>
      <c r="DI1609"/>
      <c r="DJ1609"/>
      <c r="DK1609"/>
    </row>
    <row r="1610" spans="1:115" s="10" customFormat="1" x14ac:dyDescent="0.25">
      <c r="A1610"/>
      <c r="C1610"/>
      <c r="D1610"/>
      <c r="E1610" s="8"/>
      <c r="F1610"/>
      <c r="G1610"/>
      <c r="H1610" s="62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Y1610"/>
      <c r="CZ1610"/>
      <c r="DA1610"/>
      <c r="DB1610"/>
      <c r="DC1610"/>
      <c r="DD1610"/>
      <c r="DE1610"/>
      <c r="DF1610"/>
      <c r="DG1610"/>
      <c r="DH1610"/>
      <c r="DI1610"/>
      <c r="DJ1610"/>
      <c r="DK1610"/>
    </row>
    <row r="1611" spans="1:115" s="10" customFormat="1" x14ac:dyDescent="0.25">
      <c r="A1611"/>
      <c r="C1611"/>
      <c r="D1611"/>
      <c r="E1611" s="8"/>
      <c r="F1611"/>
      <c r="G1611"/>
      <c r="H1611" s="62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J1611"/>
      <c r="CK1611"/>
      <c r="CL1611"/>
      <c r="CM1611"/>
      <c r="CN1611"/>
      <c r="CO1611"/>
      <c r="CP1611"/>
      <c r="CQ1611"/>
      <c r="CR1611"/>
      <c r="CS1611"/>
      <c r="CT1611"/>
      <c r="CU1611"/>
      <c r="CV1611"/>
      <c r="CW1611"/>
      <c r="CX1611"/>
      <c r="CY1611"/>
      <c r="CZ1611"/>
      <c r="DA1611"/>
      <c r="DB1611"/>
      <c r="DC1611"/>
      <c r="DD1611"/>
      <c r="DE1611"/>
      <c r="DF1611"/>
      <c r="DG1611"/>
      <c r="DH1611"/>
      <c r="DI1611"/>
      <c r="DJ1611"/>
      <c r="DK1611"/>
    </row>
    <row r="1612" spans="1:115" s="10" customFormat="1" x14ac:dyDescent="0.25">
      <c r="A1612"/>
      <c r="C1612"/>
      <c r="D1612"/>
      <c r="E1612" s="8"/>
      <c r="F1612"/>
      <c r="G1612"/>
      <c r="H1612" s="6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J1612"/>
      <c r="CK1612"/>
      <c r="CL1612"/>
      <c r="CM1612"/>
      <c r="CN1612"/>
      <c r="CO1612"/>
      <c r="CP1612"/>
      <c r="CQ1612"/>
      <c r="CR1612"/>
      <c r="CS1612"/>
      <c r="CT1612"/>
      <c r="CU1612"/>
      <c r="CV1612"/>
      <c r="CW1612"/>
      <c r="CX1612"/>
      <c r="CY1612"/>
      <c r="CZ1612"/>
      <c r="DA1612"/>
      <c r="DB1612"/>
      <c r="DC1612"/>
      <c r="DD1612"/>
      <c r="DE1612"/>
      <c r="DF1612"/>
      <c r="DG1612"/>
      <c r="DH1612"/>
      <c r="DI1612"/>
      <c r="DJ1612"/>
      <c r="DK1612"/>
    </row>
    <row r="1613" spans="1:115" s="10" customFormat="1" x14ac:dyDescent="0.25">
      <c r="A1613"/>
      <c r="C1613"/>
      <c r="D1613"/>
      <c r="E1613" s="8"/>
      <c r="F1613"/>
      <c r="G1613"/>
      <c r="H1613" s="62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J1613"/>
      <c r="CK1613"/>
      <c r="CL1613"/>
      <c r="CM1613"/>
      <c r="CN1613"/>
      <c r="CO1613"/>
      <c r="CP1613"/>
      <c r="CQ1613"/>
      <c r="CR1613"/>
      <c r="CS1613"/>
      <c r="CT1613"/>
      <c r="CU1613"/>
      <c r="CV1613"/>
      <c r="CW1613"/>
      <c r="CX1613"/>
      <c r="CY1613"/>
      <c r="CZ1613"/>
      <c r="DA1613"/>
      <c r="DB1613"/>
      <c r="DC1613"/>
      <c r="DD1613"/>
      <c r="DE1613"/>
      <c r="DF1613"/>
      <c r="DG1613"/>
      <c r="DH1613"/>
      <c r="DI1613"/>
      <c r="DJ1613"/>
      <c r="DK1613"/>
    </row>
    <row r="1614" spans="1:115" s="10" customFormat="1" x14ac:dyDescent="0.25">
      <c r="A1614"/>
      <c r="C1614"/>
      <c r="D1614"/>
      <c r="E1614" s="8"/>
      <c r="F1614"/>
      <c r="G1614"/>
      <c r="H1614" s="62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J1614"/>
      <c r="CK1614"/>
      <c r="CL1614"/>
      <c r="CM1614"/>
      <c r="CN1614"/>
      <c r="CO1614"/>
      <c r="CP1614"/>
      <c r="CQ1614"/>
      <c r="CR1614"/>
      <c r="CS1614"/>
      <c r="CT1614"/>
      <c r="CU1614"/>
      <c r="CV1614"/>
      <c r="CW1614"/>
      <c r="CX1614"/>
      <c r="CY1614"/>
      <c r="CZ1614"/>
      <c r="DA1614"/>
      <c r="DB1614"/>
      <c r="DC1614"/>
      <c r="DD1614"/>
      <c r="DE1614"/>
      <c r="DF1614"/>
      <c r="DG1614"/>
      <c r="DH1614"/>
      <c r="DI1614"/>
      <c r="DJ1614"/>
      <c r="DK1614"/>
    </row>
    <row r="1615" spans="1:115" s="10" customFormat="1" x14ac:dyDescent="0.25">
      <c r="A1615"/>
      <c r="C1615"/>
      <c r="D1615"/>
      <c r="E1615" s="8"/>
      <c r="F1615"/>
      <c r="G1615"/>
      <c r="H1615" s="62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J1615"/>
      <c r="CK1615"/>
      <c r="CL1615"/>
      <c r="CM1615"/>
      <c r="CN1615"/>
      <c r="CO1615"/>
      <c r="CP1615"/>
      <c r="CQ1615"/>
      <c r="CR1615"/>
      <c r="CS1615"/>
      <c r="CT1615"/>
      <c r="CU1615"/>
      <c r="CV1615"/>
      <c r="CW1615"/>
      <c r="CX1615"/>
      <c r="CY1615"/>
      <c r="CZ1615"/>
      <c r="DA1615"/>
      <c r="DB1615"/>
      <c r="DC1615"/>
      <c r="DD1615"/>
      <c r="DE1615"/>
      <c r="DF1615"/>
      <c r="DG1615"/>
      <c r="DH1615"/>
      <c r="DI1615"/>
      <c r="DJ1615"/>
      <c r="DK1615"/>
    </row>
    <row r="1616" spans="1:115" s="10" customFormat="1" x14ac:dyDescent="0.25">
      <c r="A1616"/>
      <c r="C1616"/>
      <c r="D1616"/>
      <c r="E1616" s="8"/>
      <c r="F1616"/>
      <c r="G1616"/>
      <c r="H1616" s="62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Y1616"/>
      <c r="CZ1616"/>
      <c r="DA1616"/>
      <c r="DB1616"/>
      <c r="DC1616"/>
      <c r="DD1616"/>
      <c r="DE1616"/>
      <c r="DF1616"/>
      <c r="DG1616"/>
      <c r="DH1616"/>
      <c r="DI1616"/>
      <c r="DJ1616"/>
      <c r="DK1616"/>
    </row>
    <row r="1617" spans="1:115" s="10" customFormat="1" x14ac:dyDescent="0.25">
      <c r="A1617"/>
      <c r="C1617"/>
      <c r="D1617"/>
      <c r="E1617" s="8"/>
      <c r="F1617"/>
      <c r="G1617"/>
      <c r="H1617" s="62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J1617"/>
      <c r="CK1617"/>
      <c r="CL1617"/>
      <c r="CM1617"/>
      <c r="CN1617"/>
      <c r="CO1617"/>
      <c r="CP1617"/>
      <c r="CQ1617"/>
      <c r="CR1617"/>
      <c r="CS1617"/>
      <c r="CT1617"/>
      <c r="CU1617"/>
      <c r="CV1617"/>
      <c r="CW1617"/>
      <c r="CX1617"/>
      <c r="CY1617"/>
      <c r="CZ1617"/>
      <c r="DA1617"/>
      <c r="DB1617"/>
      <c r="DC1617"/>
      <c r="DD1617"/>
      <c r="DE1617"/>
      <c r="DF1617"/>
      <c r="DG1617"/>
      <c r="DH1617"/>
      <c r="DI1617"/>
      <c r="DJ1617"/>
      <c r="DK1617"/>
    </row>
    <row r="1618" spans="1:115" s="10" customFormat="1" x14ac:dyDescent="0.25">
      <c r="A1618"/>
      <c r="C1618"/>
      <c r="D1618"/>
      <c r="E1618" s="8"/>
      <c r="F1618"/>
      <c r="G1618"/>
      <c r="H1618" s="62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J1618"/>
      <c r="CK1618"/>
      <c r="CL1618"/>
      <c r="CM1618"/>
      <c r="CN1618"/>
      <c r="CO1618"/>
      <c r="CP1618"/>
      <c r="CQ1618"/>
      <c r="CR1618"/>
      <c r="CS1618"/>
      <c r="CT1618"/>
      <c r="CU1618"/>
      <c r="CV1618"/>
      <c r="CW1618"/>
      <c r="CX1618"/>
      <c r="CY1618"/>
      <c r="CZ1618"/>
      <c r="DA1618"/>
      <c r="DB1618"/>
      <c r="DC1618"/>
      <c r="DD1618"/>
      <c r="DE1618"/>
      <c r="DF1618"/>
      <c r="DG1618"/>
      <c r="DH1618"/>
      <c r="DI1618"/>
      <c r="DJ1618"/>
      <c r="DK1618"/>
    </row>
    <row r="1619" spans="1:115" s="10" customFormat="1" x14ac:dyDescent="0.25">
      <c r="A1619"/>
      <c r="C1619"/>
      <c r="D1619"/>
      <c r="E1619" s="8"/>
      <c r="F1619"/>
      <c r="G1619"/>
      <c r="H1619" s="62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J1619"/>
      <c r="CK1619"/>
      <c r="CL1619"/>
      <c r="CM1619"/>
      <c r="CN1619"/>
      <c r="CO1619"/>
      <c r="CP1619"/>
      <c r="CQ1619"/>
      <c r="CR1619"/>
      <c r="CS1619"/>
      <c r="CT1619"/>
      <c r="CU1619"/>
      <c r="CV1619"/>
      <c r="CW1619"/>
      <c r="CX1619"/>
      <c r="CY1619"/>
      <c r="CZ1619"/>
      <c r="DA1619"/>
      <c r="DB1619"/>
      <c r="DC1619"/>
      <c r="DD1619"/>
      <c r="DE1619"/>
      <c r="DF1619"/>
      <c r="DG1619"/>
      <c r="DH1619"/>
      <c r="DI1619"/>
      <c r="DJ1619"/>
      <c r="DK1619"/>
    </row>
    <row r="1620" spans="1:115" s="10" customFormat="1" x14ac:dyDescent="0.25">
      <c r="A1620"/>
      <c r="C1620"/>
      <c r="D1620"/>
      <c r="E1620" s="8"/>
      <c r="F1620"/>
      <c r="G1620"/>
      <c r="H1620" s="62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J1620"/>
      <c r="CK1620"/>
      <c r="CL1620"/>
      <c r="CM1620"/>
      <c r="CN1620"/>
      <c r="CO1620"/>
      <c r="CP1620"/>
      <c r="CQ1620"/>
      <c r="CR1620"/>
      <c r="CS1620"/>
      <c r="CT1620"/>
      <c r="CU1620"/>
      <c r="CV1620"/>
      <c r="CW1620"/>
      <c r="CX1620"/>
      <c r="CY1620"/>
      <c r="CZ1620"/>
      <c r="DA1620"/>
      <c r="DB1620"/>
      <c r="DC1620"/>
      <c r="DD1620"/>
      <c r="DE1620"/>
      <c r="DF1620"/>
      <c r="DG1620"/>
      <c r="DH1620"/>
      <c r="DI1620"/>
      <c r="DJ1620"/>
      <c r="DK1620"/>
    </row>
    <row r="1621" spans="1:115" s="10" customFormat="1" x14ac:dyDescent="0.25">
      <c r="A1621"/>
      <c r="C1621"/>
      <c r="D1621"/>
      <c r="E1621" s="8"/>
      <c r="F1621"/>
      <c r="G1621"/>
      <c r="H1621" s="62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Y1621"/>
      <c r="CZ1621"/>
      <c r="DA1621"/>
      <c r="DB1621"/>
      <c r="DC1621"/>
      <c r="DD1621"/>
      <c r="DE1621"/>
      <c r="DF1621"/>
      <c r="DG1621"/>
      <c r="DH1621"/>
      <c r="DI1621"/>
      <c r="DJ1621"/>
      <c r="DK1621"/>
    </row>
    <row r="1622" spans="1:115" s="10" customFormat="1" x14ac:dyDescent="0.25">
      <c r="A1622"/>
      <c r="C1622"/>
      <c r="D1622"/>
      <c r="E1622" s="8"/>
      <c r="F1622"/>
      <c r="G1622"/>
      <c r="H1622" s="6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J1622"/>
      <c r="CK1622"/>
      <c r="CL1622"/>
      <c r="CM1622"/>
      <c r="CN1622"/>
      <c r="CO1622"/>
      <c r="CP1622"/>
      <c r="CQ1622"/>
      <c r="CR1622"/>
      <c r="CS1622"/>
      <c r="CT1622"/>
      <c r="CU1622"/>
      <c r="CV1622"/>
      <c r="CW1622"/>
      <c r="CX1622"/>
      <c r="CY1622"/>
      <c r="CZ1622"/>
      <c r="DA1622"/>
      <c r="DB1622"/>
      <c r="DC1622"/>
      <c r="DD1622"/>
      <c r="DE1622"/>
      <c r="DF1622"/>
      <c r="DG1622"/>
      <c r="DH1622"/>
      <c r="DI1622"/>
      <c r="DJ1622"/>
      <c r="DK1622"/>
    </row>
    <row r="1623" spans="1:115" s="10" customFormat="1" x14ac:dyDescent="0.25">
      <c r="A1623"/>
      <c r="C1623"/>
      <c r="D1623"/>
      <c r="E1623" s="8"/>
      <c r="F1623"/>
      <c r="G1623"/>
      <c r="H1623" s="62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J1623"/>
      <c r="CK1623"/>
      <c r="CL1623"/>
      <c r="CM1623"/>
      <c r="CN1623"/>
      <c r="CO1623"/>
      <c r="CP1623"/>
      <c r="CQ1623"/>
      <c r="CR1623"/>
      <c r="CS1623"/>
      <c r="CT1623"/>
      <c r="CU1623"/>
      <c r="CV1623"/>
      <c r="CW1623"/>
      <c r="CX1623"/>
      <c r="CY1623"/>
      <c r="CZ1623"/>
      <c r="DA1623"/>
      <c r="DB1623"/>
      <c r="DC1623"/>
      <c r="DD1623"/>
      <c r="DE1623"/>
      <c r="DF1623"/>
      <c r="DG1623"/>
      <c r="DH1623"/>
      <c r="DI1623"/>
      <c r="DJ1623"/>
      <c r="DK1623"/>
    </row>
    <row r="1624" spans="1:115" s="10" customFormat="1" x14ac:dyDescent="0.25">
      <c r="A1624"/>
      <c r="C1624"/>
      <c r="D1624"/>
      <c r="E1624" s="8"/>
      <c r="F1624"/>
      <c r="G1624"/>
      <c r="H1624" s="62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J1624"/>
      <c r="CK1624"/>
      <c r="CL1624"/>
      <c r="CM1624"/>
      <c r="CN1624"/>
      <c r="CO1624"/>
      <c r="CP1624"/>
      <c r="CQ1624"/>
      <c r="CR1624"/>
      <c r="CS1624"/>
      <c r="CT1624"/>
      <c r="CU1624"/>
      <c r="CV1624"/>
      <c r="CW1624"/>
      <c r="CX1624"/>
      <c r="CY1624"/>
      <c r="CZ1624"/>
      <c r="DA1624"/>
      <c r="DB1624"/>
      <c r="DC1624"/>
      <c r="DD1624"/>
      <c r="DE1624"/>
      <c r="DF1624"/>
      <c r="DG1624"/>
      <c r="DH1624"/>
      <c r="DI1624"/>
      <c r="DJ1624"/>
      <c r="DK1624"/>
    </row>
    <row r="1625" spans="1:115" s="10" customFormat="1" x14ac:dyDescent="0.25">
      <c r="A1625"/>
      <c r="C1625"/>
      <c r="D1625"/>
      <c r="E1625" s="8"/>
      <c r="F1625"/>
      <c r="G1625"/>
      <c r="H1625" s="62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J1625"/>
      <c r="CK1625"/>
      <c r="CL1625"/>
      <c r="CM1625"/>
      <c r="CN1625"/>
      <c r="CO1625"/>
      <c r="CP1625"/>
      <c r="CQ1625"/>
      <c r="CR1625"/>
      <c r="CS1625"/>
      <c r="CT1625"/>
      <c r="CU1625"/>
      <c r="CV1625"/>
      <c r="CW1625"/>
      <c r="CX1625"/>
      <c r="CY1625"/>
      <c r="CZ1625"/>
      <c r="DA1625"/>
      <c r="DB1625"/>
      <c r="DC1625"/>
      <c r="DD1625"/>
      <c r="DE1625"/>
      <c r="DF1625"/>
      <c r="DG1625"/>
      <c r="DH1625"/>
      <c r="DI1625"/>
      <c r="DJ1625"/>
      <c r="DK1625"/>
    </row>
    <row r="1626" spans="1:115" s="10" customFormat="1" x14ac:dyDescent="0.25">
      <c r="A1626"/>
      <c r="C1626"/>
      <c r="D1626"/>
      <c r="E1626" s="8"/>
      <c r="F1626"/>
      <c r="G1626"/>
      <c r="H1626" s="62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  <c r="DG1626"/>
      <c r="DH1626"/>
      <c r="DI1626"/>
      <c r="DJ1626"/>
      <c r="DK1626"/>
    </row>
    <row r="1627" spans="1:115" s="10" customFormat="1" x14ac:dyDescent="0.25">
      <c r="A1627"/>
      <c r="C1627"/>
      <c r="D1627"/>
      <c r="E1627" s="8"/>
      <c r="F1627"/>
      <c r="G1627"/>
      <c r="H1627" s="62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Y1627"/>
      <c r="CZ1627"/>
      <c r="DA1627"/>
      <c r="DB1627"/>
      <c r="DC1627"/>
      <c r="DD1627"/>
      <c r="DE1627"/>
      <c r="DF1627"/>
      <c r="DG1627"/>
      <c r="DH1627"/>
      <c r="DI1627"/>
      <c r="DJ1627"/>
      <c r="DK1627"/>
    </row>
    <row r="1628" spans="1:115" s="10" customFormat="1" x14ac:dyDescent="0.25">
      <c r="A1628"/>
      <c r="C1628"/>
      <c r="D1628"/>
      <c r="E1628" s="8"/>
      <c r="F1628"/>
      <c r="G1628"/>
      <c r="H1628" s="62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J1628"/>
      <c r="CK1628"/>
      <c r="CL1628"/>
      <c r="CM1628"/>
      <c r="CN1628"/>
      <c r="CO1628"/>
      <c r="CP1628"/>
      <c r="CQ1628"/>
      <c r="CR1628"/>
      <c r="CS1628"/>
      <c r="CT1628"/>
      <c r="CU1628"/>
      <c r="CV1628"/>
      <c r="CW1628"/>
      <c r="CX1628"/>
      <c r="CY1628"/>
      <c r="CZ1628"/>
      <c r="DA1628"/>
      <c r="DB1628"/>
      <c r="DC1628"/>
      <c r="DD1628"/>
      <c r="DE1628"/>
      <c r="DF1628"/>
      <c r="DG1628"/>
      <c r="DH1628"/>
      <c r="DI1628"/>
      <c r="DJ1628"/>
      <c r="DK1628"/>
    </row>
    <row r="1629" spans="1:115" s="10" customFormat="1" x14ac:dyDescent="0.25">
      <c r="A1629"/>
      <c r="C1629"/>
      <c r="D1629"/>
      <c r="E1629" s="8"/>
      <c r="F1629"/>
      <c r="G1629"/>
      <c r="H1629" s="62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J1629"/>
      <c r="CK1629"/>
      <c r="CL1629"/>
      <c r="CM1629"/>
      <c r="CN1629"/>
      <c r="CO1629"/>
      <c r="CP1629"/>
      <c r="CQ1629"/>
      <c r="CR1629"/>
      <c r="CS1629"/>
      <c r="CT1629"/>
      <c r="CU1629"/>
      <c r="CV1629"/>
      <c r="CW1629"/>
      <c r="CX1629"/>
      <c r="CY1629"/>
      <c r="CZ1629"/>
      <c r="DA1629"/>
      <c r="DB1629"/>
      <c r="DC1629"/>
      <c r="DD1629"/>
      <c r="DE1629"/>
      <c r="DF1629"/>
      <c r="DG1629"/>
      <c r="DH1629"/>
      <c r="DI1629"/>
      <c r="DJ1629"/>
      <c r="DK1629"/>
    </row>
    <row r="1630" spans="1:115" s="10" customFormat="1" x14ac:dyDescent="0.25">
      <c r="A1630"/>
      <c r="C1630"/>
      <c r="D1630"/>
      <c r="E1630" s="8"/>
      <c r="F1630"/>
      <c r="G1630"/>
      <c r="H1630" s="62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J1630"/>
      <c r="CK1630"/>
      <c r="CL1630"/>
      <c r="CM1630"/>
      <c r="CN1630"/>
      <c r="CO1630"/>
      <c r="CP1630"/>
      <c r="CQ1630"/>
      <c r="CR1630"/>
      <c r="CS1630"/>
      <c r="CT1630"/>
      <c r="CU1630"/>
      <c r="CV1630"/>
      <c r="CW1630"/>
      <c r="CX1630"/>
      <c r="CY1630"/>
      <c r="CZ1630"/>
      <c r="DA1630"/>
      <c r="DB1630"/>
      <c r="DC1630"/>
      <c r="DD1630"/>
      <c r="DE1630"/>
      <c r="DF1630"/>
      <c r="DG1630"/>
      <c r="DH1630"/>
      <c r="DI1630"/>
      <c r="DJ1630"/>
      <c r="DK1630"/>
    </row>
    <row r="1631" spans="1:115" s="10" customFormat="1" x14ac:dyDescent="0.25">
      <c r="A1631"/>
      <c r="C1631"/>
      <c r="D1631"/>
      <c r="E1631" s="8"/>
      <c r="F1631"/>
      <c r="G1631"/>
      <c r="H1631" s="62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J1631"/>
      <c r="CK1631"/>
      <c r="CL1631"/>
      <c r="CM1631"/>
      <c r="CN1631"/>
      <c r="CO1631"/>
      <c r="CP1631"/>
      <c r="CQ1631"/>
      <c r="CR1631"/>
      <c r="CS1631"/>
      <c r="CT1631"/>
      <c r="CU1631"/>
      <c r="CV1631"/>
      <c r="CW1631"/>
      <c r="CX1631"/>
      <c r="CY1631"/>
      <c r="CZ1631"/>
      <c r="DA1631"/>
      <c r="DB1631"/>
      <c r="DC1631"/>
      <c r="DD1631"/>
      <c r="DE1631"/>
      <c r="DF1631"/>
      <c r="DG1631"/>
      <c r="DH1631"/>
      <c r="DI1631"/>
      <c r="DJ1631"/>
      <c r="DK1631"/>
    </row>
    <row r="1632" spans="1:115" s="10" customFormat="1" x14ac:dyDescent="0.25">
      <c r="A1632"/>
      <c r="C1632"/>
      <c r="D1632"/>
      <c r="E1632" s="8"/>
      <c r="F1632"/>
      <c r="G1632"/>
      <c r="H1632" s="6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J1632"/>
      <c r="CK1632"/>
      <c r="CL1632"/>
      <c r="CM1632"/>
      <c r="CN1632"/>
      <c r="CO1632"/>
      <c r="CP1632"/>
      <c r="CQ1632"/>
      <c r="CR1632"/>
      <c r="CS1632"/>
      <c r="CT1632"/>
      <c r="CU1632"/>
      <c r="CV1632"/>
      <c r="CW1632"/>
      <c r="CX1632"/>
      <c r="CY1632"/>
      <c r="CZ1632"/>
      <c r="DA1632"/>
      <c r="DB1632"/>
      <c r="DC1632"/>
      <c r="DD1632"/>
      <c r="DE1632"/>
      <c r="DF1632"/>
      <c r="DG1632"/>
      <c r="DH1632"/>
      <c r="DI1632"/>
      <c r="DJ1632"/>
      <c r="DK1632"/>
    </row>
    <row r="1633" spans="1:115" s="10" customFormat="1" x14ac:dyDescent="0.25">
      <c r="A1633"/>
      <c r="C1633"/>
      <c r="D1633"/>
      <c r="E1633" s="8"/>
      <c r="F1633"/>
      <c r="G1633"/>
      <c r="H1633" s="62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Y1633"/>
      <c r="CZ1633"/>
      <c r="DA1633"/>
      <c r="DB1633"/>
      <c r="DC1633"/>
      <c r="DD1633"/>
      <c r="DE1633"/>
      <c r="DF1633"/>
      <c r="DG1633"/>
      <c r="DH1633"/>
      <c r="DI1633"/>
      <c r="DJ1633"/>
      <c r="DK1633"/>
    </row>
    <row r="1634" spans="1:115" s="10" customFormat="1" x14ac:dyDescent="0.25">
      <c r="A1634"/>
      <c r="C1634"/>
      <c r="D1634"/>
      <c r="E1634" s="8"/>
      <c r="F1634"/>
      <c r="G1634"/>
      <c r="H1634" s="62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J1634"/>
      <c r="CK1634"/>
      <c r="CL1634"/>
      <c r="CM1634"/>
      <c r="CN1634"/>
      <c r="CO1634"/>
      <c r="CP1634"/>
      <c r="CQ1634"/>
      <c r="CR1634"/>
      <c r="CS1634"/>
      <c r="CT1634"/>
      <c r="CU1634"/>
      <c r="CV1634"/>
      <c r="CW1634"/>
      <c r="CX1634"/>
      <c r="CY1634"/>
      <c r="CZ1634"/>
      <c r="DA1634"/>
      <c r="DB1634"/>
      <c r="DC1634"/>
      <c r="DD1634"/>
      <c r="DE1634"/>
      <c r="DF1634"/>
      <c r="DG1634"/>
      <c r="DH1634"/>
      <c r="DI1634"/>
      <c r="DJ1634"/>
      <c r="DK1634"/>
    </row>
    <row r="1635" spans="1:115" s="10" customFormat="1" x14ac:dyDescent="0.25">
      <c r="A1635"/>
      <c r="C1635"/>
      <c r="D1635"/>
      <c r="E1635" s="8"/>
      <c r="F1635"/>
      <c r="G1635"/>
      <c r="H1635" s="62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J1635"/>
      <c r="CK1635"/>
      <c r="CL1635"/>
      <c r="CM1635"/>
      <c r="CN1635"/>
      <c r="CO1635"/>
      <c r="CP1635"/>
      <c r="CQ1635"/>
      <c r="CR1635"/>
      <c r="CS1635"/>
      <c r="CT1635"/>
      <c r="CU1635"/>
      <c r="CV1635"/>
      <c r="CW1635"/>
      <c r="CX1635"/>
      <c r="CY1635"/>
      <c r="CZ1635"/>
      <c r="DA1635"/>
      <c r="DB1635"/>
      <c r="DC1635"/>
      <c r="DD1635"/>
      <c r="DE1635"/>
      <c r="DF1635"/>
      <c r="DG1635"/>
      <c r="DH1635"/>
      <c r="DI1635"/>
      <c r="DJ1635"/>
      <c r="DK1635"/>
    </row>
    <row r="1636" spans="1:115" s="10" customFormat="1" x14ac:dyDescent="0.25">
      <c r="A1636"/>
      <c r="C1636"/>
      <c r="D1636"/>
      <c r="E1636" s="8"/>
      <c r="F1636"/>
      <c r="G1636"/>
      <c r="H1636" s="62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J1636"/>
      <c r="CK1636"/>
      <c r="CL1636"/>
      <c r="CM1636"/>
      <c r="CN1636"/>
      <c r="CO1636"/>
      <c r="CP1636"/>
      <c r="CQ1636"/>
      <c r="CR1636"/>
      <c r="CS1636"/>
      <c r="CT1636"/>
      <c r="CU1636"/>
      <c r="CV1636"/>
      <c r="CW1636"/>
      <c r="CX1636"/>
      <c r="CY1636"/>
      <c r="CZ1636"/>
      <c r="DA1636"/>
      <c r="DB1636"/>
      <c r="DC1636"/>
      <c r="DD1636"/>
      <c r="DE1636"/>
      <c r="DF1636"/>
      <c r="DG1636"/>
      <c r="DH1636"/>
      <c r="DI1636"/>
      <c r="DJ1636"/>
      <c r="DK1636"/>
    </row>
    <row r="1637" spans="1:115" s="10" customFormat="1" x14ac:dyDescent="0.25">
      <c r="A1637"/>
      <c r="C1637"/>
      <c r="D1637"/>
      <c r="E1637" s="8"/>
      <c r="F1637"/>
      <c r="G1637"/>
      <c r="H1637" s="62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J1637"/>
      <c r="CK1637"/>
      <c r="CL1637"/>
      <c r="CM1637"/>
      <c r="CN1637"/>
      <c r="CO1637"/>
      <c r="CP1637"/>
      <c r="CQ1637"/>
      <c r="CR1637"/>
      <c r="CS1637"/>
      <c r="CT1637"/>
      <c r="CU1637"/>
      <c r="CV1637"/>
      <c r="CW1637"/>
      <c r="CX1637"/>
      <c r="CY1637"/>
      <c r="CZ1637"/>
      <c r="DA1637"/>
      <c r="DB1637"/>
      <c r="DC1637"/>
      <c r="DD1637"/>
      <c r="DE1637"/>
      <c r="DF1637"/>
      <c r="DG1637"/>
      <c r="DH1637"/>
      <c r="DI1637"/>
      <c r="DJ1637"/>
      <c r="DK1637"/>
    </row>
    <row r="1638" spans="1:115" s="10" customFormat="1" x14ac:dyDescent="0.25">
      <c r="A1638"/>
      <c r="C1638"/>
      <c r="D1638"/>
      <c r="E1638" s="8"/>
      <c r="F1638"/>
      <c r="G1638"/>
      <c r="H1638" s="62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J1638"/>
      <c r="CK1638"/>
      <c r="CL1638"/>
      <c r="CM1638"/>
      <c r="CN1638"/>
      <c r="CO1638"/>
      <c r="CP1638"/>
      <c r="CQ1638"/>
      <c r="CR1638"/>
      <c r="CS1638"/>
      <c r="CT1638"/>
      <c r="CU1638"/>
      <c r="CV1638"/>
      <c r="CW1638"/>
      <c r="CX1638"/>
      <c r="CY1638"/>
      <c r="CZ1638"/>
      <c r="DA1638"/>
      <c r="DB1638"/>
      <c r="DC1638"/>
      <c r="DD1638"/>
      <c r="DE1638"/>
      <c r="DF1638"/>
      <c r="DG1638"/>
      <c r="DH1638"/>
      <c r="DI1638"/>
      <c r="DJ1638"/>
      <c r="DK1638"/>
    </row>
    <row r="1639" spans="1:115" s="10" customFormat="1" x14ac:dyDescent="0.25">
      <c r="A1639"/>
      <c r="C1639"/>
      <c r="D1639"/>
      <c r="E1639" s="8"/>
      <c r="F1639"/>
      <c r="G1639"/>
      <c r="H1639" s="62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J1639"/>
      <c r="CK1639"/>
      <c r="CL1639"/>
      <c r="CM1639"/>
      <c r="CN1639"/>
      <c r="CO1639"/>
      <c r="CP1639"/>
      <c r="CQ1639"/>
      <c r="CR1639"/>
      <c r="CS1639"/>
      <c r="CT1639"/>
      <c r="CU1639"/>
      <c r="CV1639"/>
      <c r="CW1639"/>
      <c r="CX1639"/>
      <c r="CY1639"/>
      <c r="CZ1639"/>
      <c r="DA1639"/>
      <c r="DB1639"/>
      <c r="DC1639"/>
      <c r="DD1639"/>
      <c r="DE1639"/>
      <c r="DF1639"/>
      <c r="DG1639"/>
      <c r="DH1639"/>
      <c r="DI1639"/>
      <c r="DJ1639"/>
      <c r="DK1639"/>
    </row>
    <row r="1640" spans="1:115" s="10" customFormat="1" x14ac:dyDescent="0.25">
      <c r="A1640"/>
      <c r="C1640"/>
      <c r="D1640"/>
      <c r="E1640" s="8"/>
      <c r="F1640"/>
      <c r="G1640"/>
      <c r="H1640" s="62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J1640"/>
      <c r="CK1640"/>
      <c r="CL1640"/>
      <c r="CM1640"/>
      <c r="CN1640"/>
      <c r="CO1640"/>
      <c r="CP1640"/>
      <c r="CQ1640"/>
      <c r="CR1640"/>
      <c r="CS1640"/>
      <c r="CT1640"/>
      <c r="CU1640"/>
      <c r="CV1640"/>
      <c r="CW1640"/>
      <c r="CX1640"/>
      <c r="CY1640"/>
      <c r="CZ1640"/>
      <c r="DA1640"/>
      <c r="DB1640"/>
      <c r="DC1640"/>
      <c r="DD1640"/>
      <c r="DE1640"/>
      <c r="DF1640"/>
      <c r="DG1640"/>
      <c r="DH1640"/>
      <c r="DI1640"/>
      <c r="DJ1640"/>
      <c r="DK1640"/>
    </row>
    <row r="1641" spans="1:115" s="10" customFormat="1" x14ac:dyDescent="0.25">
      <c r="A1641"/>
      <c r="C1641"/>
      <c r="D1641"/>
      <c r="E1641" s="8"/>
      <c r="F1641"/>
      <c r="G1641"/>
      <c r="H1641" s="62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J1641"/>
      <c r="CK1641"/>
      <c r="CL1641"/>
      <c r="CM1641"/>
      <c r="CN1641"/>
      <c r="CO1641"/>
      <c r="CP1641"/>
      <c r="CQ1641"/>
      <c r="CR1641"/>
      <c r="CS1641"/>
      <c r="CT1641"/>
      <c r="CU1641"/>
      <c r="CV1641"/>
      <c r="CW1641"/>
      <c r="CX1641"/>
      <c r="CY1641"/>
      <c r="CZ1641"/>
      <c r="DA1641"/>
      <c r="DB1641"/>
      <c r="DC1641"/>
      <c r="DD1641"/>
      <c r="DE1641"/>
      <c r="DF1641"/>
      <c r="DG1641"/>
      <c r="DH1641"/>
      <c r="DI1641"/>
      <c r="DJ1641"/>
      <c r="DK1641"/>
    </row>
    <row r="1642" spans="1:115" s="10" customFormat="1" x14ac:dyDescent="0.25">
      <c r="A1642"/>
      <c r="C1642"/>
      <c r="D1642"/>
      <c r="E1642" s="8"/>
      <c r="F1642"/>
      <c r="G1642"/>
      <c r="H1642" s="6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</row>
    <row r="1643" spans="1:115" s="10" customFormat="1" x14ac:dyDescent="0.25">
      <c r="A1643"/>
      <c r="C1643"/>
      <c r="D1643"/>
      <c r="E1643" s="8"/>
      <c r="F1643"/>
      <c r="G1643"/>
      <c r="H1643" s="62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</row>
    <row r="1644" spans="1:115" s="10" customFormat="1" x14ac:dyDescent="0.25">
      <c r="A1644"/>
      <c r="C1644"/>
      <c r="D1644"/>
      <c r="E1644" s="8"/>
      <c r="F1644"/>
      <c r="G1644"/>
      <c r="H1644" s="62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</row>
    <row r="1645" spans="1:115" s="10" customFormat="1" x14ac:dyDescent="0.25">
      <c r="A1645"/>
      <c r="C1645"/>
      <c r="D1645"/>
      <c r="E1645" s="8"/>
      <c r="F1645"/>
      <c r="G1645"/>
      <c r="H1645" s="62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</row>
    <row r="1646" spans="1:115" s="10" customFormat="1" x14ac:dyDescent="0.25">
      <c r="A1646"/>
      <c r="C1646"/>
      <c r="D1646"/>
      <c r="E1646" s="8"/>
      <c r="F1646"/>
      <c r="G1646"/>
      <c r="H1646" s="62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</row>
    <row r="1647" spans="1:115" s="10" customFormat="1" x14ac:dyDescent="0.25">
      <c r="A1647"/>
      <c r="C1647"/>
      <c r="D1647"/>
      <c r="E1647" s="8"/>
      <c r="F1647"/>
      <c r="G1647"/>
      <c r="H1647" s="62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</row>
    <row r="1648" spans="1:115" s="10" customFormat="1" x14ac:dyDescent="0.25">
      <c r="A1648"/>
      <c r="C1648"/>
      <c r="D1648"/>
      <c r="E1648" s="8"/>
      <c r="F1648"/>
      <c r="G1648"/>
      <c r="H1648" s="62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</row>
    <row r="1649" spans="1:115" s="10" customFormat="1" x14ac:dyDescent="0.25">
      <c r="A1649"/>
      <c r="C1649"/>
      <c r="D1649"/>
      <c r="E1649" s="8"/>
      <c r="F1649"/>
      <c r="G1649"/>
      <c r="H1649" s="62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</row>
    <row r="1650" spans="1:115" s="10" customFormat="1" x14ac:dyDescent="0.25">
      <c r="A1650"/>
      <c r="C1650"/>
      <c r="D1650"/>
      <c r="E1650" s="8"/>
      <c r="F1650"/>
      <c r="G1650"/>
      <c r="H1650" s="62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J1650"/>
      <c r="CK1650"/>
      <c r="CL1650"/>
      <c r="CM1650"/>
      <c r="CN1650"/>
      <c r="CO1650"/>
      <c r="CP1650"/>
      <c r="CQ1650"/>
      <c r="CR1650"/>
      <c r="CS1650"/>
      <c r="CT1650"/>
      <c r="CU1650"/>
      <c r="CV1650"/>
      <c r="CW1650"/>
      <c r="CX1650"/>
      <c r="CY1650"/>
      <c r="CZ1650"/>
      <c r="DA1650"/>
      <c r="DB1650"/>
      <c r="DC1650"/>
      <c r="DD1650"/>
      <c r="DE1650"/>
      <c r="DF1650"/>
      <c r="DG1650"/>
      <c r="DH1650"/>
      <c r="DI1650"/>
      <c r="DJ1650"/>
      <c r="DK1650"/>
    </row>
    <row r="1651" spans="1:115" s="10" customFormat="1" x14ac:dyDescent="0.25">
      <c r="A1651"/>
      <c r="C1651"/>
      <c r="D1651"/>
      <c r="E1651" s="8"/>
      <c r="F1651"/>
      <c r="G1651"/>
      <c r="H1651" s="62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Y1651"/>
      <c r="CZ1651"/>
      <c r="DA1651"/>
      <c r="DB1651"/>
      <c r="DC1651"/>
      <c r="DD1651"/>
      <c r="DE1651"/>
      <c r="DF1651"/>
      <c r="DG1651"/>
      <c r="DH1651"/>
      <c r="DI1651"/>
      <c r="DJ1651"/>
      <c r="DK1651"/>
    </row>
    <row r="1652" spans="1:115" s="10" customFormat="1" x14ac:dyDescent="0.25">
      <c r="A1652"/>
      <c r="C1652"/>
      <c r="D1652"/>
      <c r="E1652" s="8"/>
      <c r="F1652"/>
      <c r="G1652"/>
      <c r="H1652" s="6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Y1652"/>
      <c r="CZ1652"/>
      <c r="DA1652"/>
      <c r="DB1652"/>
      <c r="DC1652"/>
      <c r="DD1652"/>
      <c r="DE1652"/>
      <c r="DF1652"/>
      <c r="DG1652"/>
      <c r="DH1652"/>
      <c r="DI1652"/>
      <c r="DJ1652"/>
      <c r="DK1652"/>
    </row>
    <row r="1653" spans="1:115" s="10" customFormat="1" x14ac:dyDescent="0.25">
      <c r="A1653"/>
      <c r="C1653"/>
      <c r="D1653"/>
      <c r="E1653" s="8"/>
      <c r="F1653"/>
      <c r="G1653"/>
      <c r="H1653" s="62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Y1653"/>
      <c r="CZ1653"/>
      <c r="DA1653"/>
      <c r="DB1653"/>
      <c r="DC1653"/>
      <c r="DD1653"/>
      <c r="DE1653"/>
      <c r="DF1653"/>
      <c r="DG1653"/>
      <c r="DH1653"/>
      <c r="DI1653"/>
      <c r="DJ1653"/>
      <c r="DK1653"/>
    </row>
    <row r="1654" spans="1:115" s="10" customFormat="1" x14ac:dyDescent="0.25">
      <c r="A1654"/>
      <c r="C1654"/>
      <c r="D1654"/>
      <c r="E1654" s="8"/>
      <c r="F1654"/>
      <c r="G1654"/>
      <c r="H1654" s="62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J1654"/>
      <c r="CK1654"/>
      <c r="CL1654"/>
      <c r="CM1654"/>
      <c r="CN1654"/>
      <c r="CO1654"/>
      <c r="CP1654"/>
      <c r="CQ1654"/>
      <c r="CR1654"/>
      <c r="CS1654"/>
      <c r="CT1654"/>
      <c r="CU1654"/>
      <c r="CV1654"/>
      <c r="CW1654"/>
      <c r="CX1654"/>
      <c r="CY1654"/>
      <c r="CZ1654"/>
      <c r="DA1654"/>
      <c r="DB1654"/>
      <c r="DC1654"/>
      <c r="DD1654"/>
      <c r="DE1654"/>
      <c r="DF1654"/>
      <c r="DG1654"/>
      <c r="DH1654"/>
      <c r="DI1654"/>
      <c r="DJ1654"/>
      <c r="DK1654"/>
    </row>
    <row r="1655" spans="1:115" s="10" customFormat="1" x14ac:dyDescent="0.25">
      <c r="A1655"/>
      <c r="C1655"/>
      <c r="D1655"/>
      <c r="E1655" s="8"/>
      <c r="F1655"/>
      <c r="G1655"/>
      <c r="H1655" s="62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  <c r="CQ1655"/>
      <c r="CR1655"/>
      <c r="CS1655"/>
      <c r="CT1655"/>
      <c r="CU1655"/>
      <c r="CV1655"/>
      <c r="CW1655"/>
      <c r="CX1655"/>
      <c r="CY1655"/>
      <c r="CZ1655"/>
      <c r="DA1655"/>
      <c r="DB1655"/>
      <c r="DC1655"/>
      <c r="DD1655"/>
      <c r="DE1655"/>
      <c r="DF1655"/>
      <c r="DG1655"/>
      <c r="DH1655"/>
      <c r="DI1655"/>
      <c r="DJ1655"/>
      <c r="DK1655"/>
    </row>
    <row r="1656" spans="1:115" s="10" customFormat="1" x14ac:dyDescent="0.25">
      <c r="A1656"/>
      <c r="C1656"/>
      <c r="D1656"/>
      <c r="E1656" s="8"/>
      <c r="F1656"/>
      <c r="G1656"/>
      <c r="H1656" s="62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  <c r="CG1656"/>
      <c r="CH1656"/>
      <c r="CI1656"/>
      <c r="CJ1656"/>
      <c r="CK1656"/>
      <c r="CL1656"/>
      <c r="CM1656"/>
      <c r="CN1656"/>
      <c r="CO1656"/>
      <c r="CP1656"/>
      <c r="CQ1656"/>
      <c r="CR1656"/>
      <c r="CS1656"/>
      <c r="CT1656"/>
      <c r="CU1656"/>
      <c r="CV1656"/>
      <c r="CW1656"/>
      <c r="CX1656"/>
      <c r="CY1656"/>
      <c r="CZ1656"/>
      <c r="DA1656"/>
      <c r="DB1656"/>
      <c r="DC1656"/>
      <c r="DD1656"/>
      <c r="DE1656"/>
      <c r="DF1656"/>
      <c r="DG1656"/>
      <c r="DH1656"/>
      <c r="DI1656"/>
      <c r="DJ1656"/>
      <c r="DK1656"/>
    </row>
    <row r="1657" spans="1:115" s="10" customFormat="1" x14ac:dyDescent="0.25">
      <c r="A1657"/>
      <c r="C1657"/>
      <c r="D1657"/>
      <c r="E1657" s="8"/>
      <c r="F1657"/>
      <c r="G1657"/>
      <c r="H1657" s="62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  <c r="CG1657"/>
      <c r="CH1657"/>
      <c r="CI1657"/>
      <c r="CJ1657"/>
      <c r="CK1657"/>
      <c r="CL1657"/>
      <c r="CM1657"/>
      <c r="CN1657"/>
      <c r="CO1657"/>
      <c r="CP1657"/>
      <c r="CQ1657"/>
      <c r="CR1657"/>
      <c r="CS1657"/>
      <c r="CT1657"/>
      <c r="CU1657"/>
      <c r="CV1657"/>
      <c r="CW1657"/>
      <c r="CX1657"/>
      <c r="CY1657"/>
      <c r="CZ1657"/>
      <c r="DA1657"/>
      <c r="DB1657"/>
      <c r="DC1657"/>
      <c r="DD1657"/>
      <c r="DE1657"/>
      <c r="DF1657"/>
      <c r="DG1657"/>
      <c r="DH1657"/>
      <c r="DI1657"/>
      <c r="DJ1657"/>
      <c r="DK1657"/>
    </row>
    <row r="1658" spans="1:115" s="10" customFormat="1" x14ac:dyDescent="0.25">
      <c r="A1658"/>
      <c r="C1658"/>
      <c r="D1658"/>
      <c r="E1658" s="8"/>
      <c r="F1658"/>
      <c r="G1658"/>
      <c r="H1658" s="62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  <c r="CG1658"/>
      <c r="CH1658"/>
      <c r="CI1658"/>
      <c r="CJ1658"/>
      <c r="CK1658"/>
      <c r="CL1658"/>
      <c r="CM1658"/>
      <c r="CN1658"/>
      <c r="CO1658"/>
      <c r="CP1658"/>
      <c r="CQ1658"/>
      <c r="CR1658"/>
      <c r="CS1658"/>
      <c r="CT1658"/>
      <c r="CU1658"/>
      <c r="CV1658"/>
      <c r="CW1658"/>
      <c r="CX1658"/>
      <c r="CY1658"/>
      <c r="CZ1658"/>
      <c r="DA1658"/>
      <c r="DB1658"/>
      <c r="DC1658"/>
      <c r="DD1658"/>
      <c r="DE1658"/>
      <c r="DF1658"/>
      <c r="DG1658"/>
      <c r="DH1658"/>
      <c r="DI1658"/>
      <c r="DJ1658"/>
      <c r="DK1658"/>
    </row>
    <row r="1659" spans="1:115" s="10" customFormat="1" x14ac:dyDescent="0.25">
      <c r="A1659"/>
      <c r="C1659"/>
      <c r="D1659"/>
      <c r="E1659" s="8"/>
      <c r="F1659"/>
      <c r="G1659"/>
      <c r="H1659" s="62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  <c r="CG1659"/>
      <c r="CH1659"/>
      <c r="CI1659"/>
      <c r="CJ1659"/>
      <c r="CK1659"/>
      <c r="CL1659"/>
      <c r="CM1659"/>
      <c r="CN1659"/>
      <c r="CO1659"/>
      <c r="CP1659"/>
      <c r="CQ1659"/>
      <c r="CR1659"/>
      <c r="CS1659"/>
      <c r="CT1659"/>
      <c r="CU1659"/>
      <c r="CV1659"/>
      <c r="CW1659"/>
      <c r="CX1659"/>
      <c r="CY1659"/>
      <c r="CZ1659"/>
      <c r="DA1659"/>
      <c r="DB1659"/>
      <c r="DC1659"/>
      <c r="DD1659"/>
      <c r="DE1659"/>
      <c r="DF1659"/>
      <c r="DG1659"/>
      <c r="DH1659"/>
      <c r="DI1659"/>
      <c r="DJ1659"/>
      <c r="DK1659"/>
    </row>
    <row r="1660" spans="1:115" s="10" customFormat="1" x14ac:dyDescent="0.25">
      <c r="A1660"/>
      <c r="C1660"/>
      <c r="D1660"/>
      <c r="E1660" s="8"/>
      <c r="F1660"/>
      <c r="G1660"/>
      <c r="H1660" s="62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  <c r="CG1660"/>
      <c r="CH1660"/>
      <c r="CI1660"/>
      <c r="CJ1660"/>
      <c r="CK1660"/>
      <c r="CL1660"/>
      <c r="CM1660"/>
      <c r="CN1660"/>
      <c r="CO1660"/>
      <c r="CP1660"/>
      <c r="CQ1660"/>
      <c r="CR1660"/>
      <c r="CS1660"/>
      <c r="CT1660"/>
      <c r="CU1660"/>
      <c r="CV1660"/>
      <c r="CW1660"/>
      <c r="CX1660"/>
      <c r="CY1660"/>
      <c r="CZ1660"/>
      <c r="DA1660"/>
      <c r="DB1660"/>
      <c r="DC1660"/>
      <c r="DD1660"/>
      <c r="DE1660"/>
      <c r="DF1660"/>
      <c r="DG1660"/>
      <c r="DH1660"/>
      <c r="DI1660"/>
      <c r="DJ1660"/>
      <c r="DK1660"/>
    </row>
    <row r="1661" spans="1:115" s="10" customFormat="1" x14ac:dyDescent="0.25">
      <c r="A1661"/>
      <c r="C1661"/>
      <c r="D1661"/>
      <c r="E1661" s="8"/>
      <c r="F1661"/>
      <c r="G1661"/>
      <c r="H1661" s="62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  <c r="CG1661"/>
      <c r="CH1661"/>
      <c r="CI1661"/>
      <c r="CJ1661"/>
      <c r="CK1661"/>
      <c r="CL1661"/>
      <c r="CM1661"/>
      <c r="CN1661"/>
      <c r="CO1661"/>
      <c r="CP1661"/>
      <c r="CQ1661"/>
      <c r="CR1661"/>
      <c r="CS1661"/>
      <c r="CT1661"/>
      <c r="CU1661"/>
      <c r="CV1661"/>
      <c r="CW1661"/>
      <c r="CX1661"/>
      <c r="CY1661"/>
      <c r="CZ1661"/>
      <c r="DA1661"/>
      <c r="DB1661"/>
      <c r="DC1661"/>
      <c r="DD1661"/>
      <c r="DE1661"/>
      <c r="DF1661"/>
      <c r="DG1661"/>
      <c r="DH1661"/>
      <c r="DI1661"/>
      <c r="DJ1661"/>
      <c r="DK1661"/>
    </row>
    <row r="1662" spans="1:115" s="10" customFormat="1" x14ac:dyDescent="0.25">
      <c r="A1662"/>
      <c r="C1662"/>
      <c r="D1662"/>
      <c r="E1662" s="8"/>
      <c r="F1662"/>
      <c r="G1662"/>
      <c r="H1662" s="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  <c r="CG1662"/>
      <c r="CH1662"/>
      <c r="CI1662"/>
      <c r="CJ1662"/>
      <c r="CK1662"/>
      <c r="CL1662"/>
      <c r="CM1662"/>
      <c r="CN1662"/>
      <c r="CO1662"/>
      <c r="CP1662"/>
      <c r="CQ1662"/>
      <c r="CR1662"/>
      <c r="CS1662"/>
      <c r="CT1662"/>
      <c r="CU1662"/>
      <c r="CV1662"/>
      <c r="CW1662"/>
      <c r="CX1662"/>
      <c r="CY1662"/>
      <c r="CZ1662"/>
      <c r="DA1662"/>
      <c r="DB1662"/>
      <c r="DC1662"/>
      <c r="DD1662"/>
      <c r="DE1662"/>
      <c r="DF1662"/>
      <c r="DG1662"/>
      <c r="DH1662"/>
      <c r="DI1662"/>
      <c r="DJ1662"/>
      <c r="DK1662"/>
    </row>
    <row r="1663" spans="1:115" s="10" customFormat="1" x14ac:dyDescent="0.25">
      <c r="A1663"/>
      <c r="C1663"/>
      <c r="D1663"/>
      <c r="E1663" s="8"/>
      <c r="F1663"/>
      <c r="G1663"/>
      <c r="H1663" s="62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  <c r="CG1663"/>
      <c r="CH1663"/>
      <c r="CI1663"/>
      <c r="CJ1663"/>
      <c r="CK1663"/>
      <c r="CL1663"/>
      <c r="CM1663"/>
      <c r="CN1663"/>
      <c r="CO1663"/>
      <c r="CP1663"/>
      <c r="CQ1663"/>
      <c r="CR1663"/>
      <c r="CS1663"/>
      <c r="CT1663"/>
      <c r="CU1663"/>
      <c r="CV1663"/>
      <c r="CW1663"/>
      <c r="CX1663"/>
      <c r="CY1663"/>
      <c r="CZ1663"/>
      <c r="DA1663"/>
      <c r="DB1663"/>
      <c r="DC1663"/>
      <c r="DD1663"/>
      <c r="DE1663"/>
      <c r="DF1663"/>
      <c r="DG1663"/>
      <c r="DH1663"/>
      <c r="DI1663"/>
      <c r="DJ1663"/>
      <c r="DK1663"/>
    </row>
    <row r="1664" spans="1:115" s="10" customFormat="1" x14ac:dyDescent="0.25">
      <c r="A1664"/>
      <c r="C1664"/>
      <c r="D1664"/>
      <c r="E1664" s="8"/>
      <c r="F1664"/>
      <c r="G1664"/>
      <c r="H1664" s="62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  <c r="CG1664"/>
      <c r="CH1664"/>
      <c r="CI1664"/>
      <c r="CJ1664"/>
      <c r="CK1664"/>
      <c r="CL1664"/>
      <c r="CM1664"/>
      <c r="CN1664"/>
      <c r="CO1664"/>
      <c r="CP1664"/>
      <c r="CQ1664"/>
      <c r="CR1664"/>
      <c r="CS1664"/>
      <c r="CT1664"/>
      <c r="CU1664"/>
      <c r="CV1664"/>
      <c r="CW1664"/>
      <c r="CX1664"/>
      <c r="CY1664"/>
      <c r="CZ1664"/>
      <c r="DA1664"/>
      <c r="DB1664"/>
      <c r="DC1664"/>
      <c r="DD1664"/>
      <c r="DE1664"/>
      <c r="DF1664"/>
      <c r="DG1664"/>
      <c r="DH1664"/>
      <c r="DI1664"/>
      <c r="DJ1664"/>
      <c r="DK1664"/>
    </row>
    <row r="1665" spans="1:115" s="10" customFormat="1" x14ac:dyDescent="0.25">
      <c r="A1665"/>
      <c r="C1665"/>
      <c r="D1665"/>
      <c r="E1665" s="8"/>
      <c r="F1665"/>
      <c r="G1665"/>
      <c r="H1665" s="62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  <c r="CG1665"/>
      <c r="CH1665"/>
      <c r="CI1665"/>
      <c r="CJ1665"/>
      <c r="CK1665"/>
      <c r="CL1665"/>
      <c r="CM1665"/>
      <c r="CN1665"/>
      <c r="CO1665"/>
      <c r="CP1665"/>
      <c r="CQ1665"/>
      <c r="CR1665"/>
      <c r="CS1665"/>
      <c r="CT1665"/>
      <c r="CU1665"/>
      <c r="CV1665"/>
      <c r="CW1665"/>
      <c r="CX1665"/>
      <c r="CY1665"/>
      <c r="CZ1665"/>
      <c r="DA1665"/>
      <c r="DB1665"/>
      <c r="DC1665"/>
      <c r="DD1665"/>
      <c r="DE1665"/>
      <c r="DF1665"/>
      <c r="DG1665"/>
      <c r="DH1665"/>
      <c r="DI1665"/>
      <c r="DJ1665"/>
      <c r="DK1665"/>
    </row>
    <row r="1666" spans="1:115" s="10" customFormat="1" x14ac:dyDescent="0.25">
      <c r="A1666"/>
      <c r="C1666"/>
      <c r="D1666"/>
      <c r="E1666" s="8"/>
      <c r="F1666"/>
      <c r="G1666"/>
      <c r="H1666" s="62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  <c r="CG1666"/>
      <c r="CH1666"/>
      <c r="CI1666"/>
      <c r="CJ1666"/>
      <c r="CK1666"/>
      <c r="CL1666"/>
      <c r="CM1666"/>
      <c r="CN1666"/>
      <c r="CO1666"/>
      <c r="CP1666"/>
      <c r="CQ1666"/>
      <c r="CR1666"/>
      <c r="CS1666"/>
      <c r="CT1666"/>
      <c r="CU1666"/>
      <c r="CV1666"/>
      <c r="CW1666"/>
      <c r="CX1666"/>
      <c r="CY1666"/>
      <c r="CZ1666"/>
      <c r="DA1666"/>
      <c r="DB1666"/>
      <c r="DC1666"/>
      <c r="DD1666"/>
      <c r="DE1666"/>
      <c r="DF1666"/>
      <c r="DG1666"/>
      <c r="DH1666"/>
      <c r="DI1666"/>
      <c r="DJ1666"/>
      <c r="DK1666"/>
    </row>
    <row r="1667" spans="1:115" s="10" customFormat="1" x14ac:dyDescent="0.25">
      <c r="A1667"/>
      <c r="C1667"/>
      <c r="D1667"/>
      <c r="E1667" s="8"/>
      <c r="F1667"/>
      <c r="G1667"/>
      <c r="H1667" s="62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  <c r="CQ1667"/>
      <c r="CR1667"/>
      <c r="CS1667"/>
      <c r="CT1667"/>
      <c r="CU1667"/>
      <c r="CV1667"/>
      <c r="CW1667"/>
      <c r="CX1667"/>
      <c r="CY1667"/>
      <c r="CZ1667"/>
      <c r="DA1667"/>
      <c r="DB1667"/>
      <c r="DC1667"/>
      <c r="DD1667"/>
      <c r="DE1667"/>
      <c r="DF1667"/>
      <c r="DG1667"/>
      <c r="DH1667"/>
      <c r="DI1667"/>
      <c r="DJ1667"/>
      <c r="DK1667"/>
    </row>
    <row r="1668" spans="1:115" s="10" customFormat="1" x14ac:dyDescent="0.25">
      <c r="A1668"/>
      <c r="C1668"/>
      <c r="D1668"/>
      <c r="E1668" s="8"/>
      <c r="F1668"/>
      <c r="G1668"/>
      <c r="H1668" s="62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  <c r="DK1668"/>
    </row>
    <row r="1669" spans="1:115" s="10" customFormat="1" x14ac:dyDescent="0.25">
      <c r="A1669"/>
      <c r="C1669"/>
      <c r="D1669"/>
      <c r="E1669" s="8"/>
      <c r="F1669"/>
      <c r="G1669"/>
      <c r="H1669" s="62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  <c r="CQ1669"/>
      <c r="CR1669"/>
      <c r="CS1669"/>
      <c r="CT1669"/>
      <c r="CU1669"/>
      <c r="CV1669"/>
      <c r="CW1669"/>
      <c r="CX1669"/>
      <c r="CY1669"/>
      <c r="CZ1669"/>
      <c r="DA1669"/>
      <c r="DB1669"/>
      <c r="DC1669"/>
      <c r="DD1669"/>
      <c r="DE1669"/>
      <c r="DF1669"/>
      <c r="DG1669"/>
      <c r="DH1669"/>
      <c r="DI1669"/>
      <c r="DJ1669"/>
      <c r="DK1669"/>
    </row>
    <row r="1670" spans="1:115" s="10" customFormat="1" x14ac:dyDescent="0.25">
      <c r="A1670"/>
      <c r="C1670"/>
      <c r="D1670"/>
      <c r="E1670" s="8"/>
      <c r="F1670"/>
      <c r="G1670"/>
      <c r="H1670" s="62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  <c r="CG1670"/>
      <c r="CH1670"/>
      <c r="CI1670"/>
      <c r="CJ1670"/>
      <c r="CK1670"/>
      <c r="CL1670"/>
      <c r="CM1670"/>
      <c r="CN1670"/>
      <c r="CO1670"/>
      <c r="CP1670"/>
      <c r="CQ1670"/>
      <c r="CR1670"/>
      <c r="CS1670"/>
      <c r="CT1670"/>
      <c r="CU1670"/>
      <c r="CV1670"/>
      <c r="CW1670"/>
      <c r="CX1670"/>
      <c r="CY1670"/>
      <c r="CZ1670"/>
      <c r="DA1670"/>
      <c r="DB1670"/>
      <c r="DC1670"/>
      <c r="DD1670"/>
      <c r="DE1670"/>
      <c r="DF1670"/>
      <c r="DG1670"/>
      <c r="DH1670"/>
      <c r="DI1670"/>
      <c r="DJ1670"/>
      <c r="DK1670"/>
    </row>
    <row r="1671" spans="1:115" s="10" customFormat="1" x14ac:dyDescent="0.25">
      <c r="A1671"/>
      <c r="C1671"/>
      <c r="D1671"/>
      <c r="E1671" s="8"/>
      <c r="F1671"/>
      <c r="G1671"/>
      <c r="H1671" s="62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  <c r="CQ1671"/>
      <c r="CR1671"/>
      <c r="CS1671"/>
      <c r="CT1671"/>
      <c r="CU1671"/>
      <c r="CV1671"/>
      <c r="CW1671"/>
      <c r="CX1671"/>
      <c r="CY1671"/>
      <c r="CZ1671"/>
      <c r="DA1671"/>
      <c r="DB1671"/>
      <c r="DC1671"/>
      <c r="DD1671"/>
      <c r="DE1671"/>
      <c r="DF1671"/>
      <c r="DG1671"/>
      <c r="DH1671"/>
      <c r="DI1671"/>
      <c r="DJ1671"/>
      <c r="DK1671"/>
    </row>
    <row r="1672" spans="1:115" s="10" customFormat="1" x14ac:dyDescent="0.25">
      <c r="A1672"/>
      <c r="C1672"/>
      <c r="D1672"/>
      <c r="E1672" s="8"/>
      <c r="F1672"/>
      <c r="G1672"/>
      <c r="H1672" s="6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  <c r="CQ1672"/>
      <c r="CR1672"/>
      <c r="CS1672"/>
      <c r="CT1672"/>
      <c r="CU1672"/>
      <c r="CV1672"/>
      <c r="CW1672"/>
      <c r="CX1672"/>
      <c r="CY1672"/>
      <c r="CZ1672"/>
      <c r="DA1672"/>
      <c r="DB1672"/>
      <c r="DC1672"/>
      <c r="DD1672"/>
      <c r="DE1672"/>
      <c r="DF1672"/>
      <c r="DG1672"/>
      <c r="DH1672"/>
      <c r="DI1672"/>
      <c r="DJ1672"/>
      <c r="DK1672"/>
    </row>
    <row r="1673" spans="1:115" s="10" customFormat="1" x14ac:dyDescent="0.25">
      <c r="A1673"/>
      <c r="C1673"/>
      <c r="D1673"/>
      <c r="E1673" s="8"/>
      <c r="F1673"/>
      <c r="G1673"/>
      <c r="H1673" s="62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  <c r="CQ1673"/>
      <c r="CR1673"/>
      <c r="CS1673"/>
      <c r="CT1673"/>
      <c r="CU1673"/>
      <c r="CV1673"/>
      <c r="CW1673"/>
      <c r="CX1673"/>
      <c r="CY1673"/>
      <c r="CZ1673"/>
      <c r="DA1673"/>
      <c r="DB1673"/>
      <c r="DC1673"/>
      <c r="DD1673"/>
      <c r="DE1673"/>
      <c r="DF1673"/>
      <c r="DG1673"/>
      <c r="DH1673"/>
      <c r="DI1673"/>
      <c r="DJ1673"/>
      <c r="DK1673"/>
    </row>
    <row r="1674" spans="1:115" s="10" customFormat="1" x14ac:dyDescent="0.25">
      <c r="A1674"/>
      <c r="C1674"/>
      <c r="D1674"/>
      <c r="E1674" s="8"/>
      <c r="F1674"/>
      <c r="G1674"/>
      <c r="H1674" s="62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  <c r="CQ1674"/>
      <c r="CR1674"/>
      <c r="CS1674"/>
      <c r="CT1674"/>
      <c r="CU1674"/>
      <c r="CV1674"/>
      <c r="CW1674"/>
      <c r="CX1674"/>
      <c r="CY1674"/>
      <c r="CZ1674"/>
      <c r="DA1674"/>
      <c r="DB1674"/>
      <c r="DC1674"/>
      <c r="DD1674"/>
      <c r="DE1674"/>
      <c r="DF1674"/>
      <c r="DG1674"/>
      <c r="DH1674"/>
      <c r="DI1674"/>
      <c r="DJ1674"/>
      <c r="DK1674"/>
    </row>
    <row r="1675" spans="1:115" s="10" customFormat="1" x14ac:dyDescent="0.25">
      <c r="A1675"/>
      <c r="C1675"/>
      <c r="D1675"/>
      <c r="E1675" s="8"/>
      <c r="F1675"/>
      <c r="G1675"/>
      <c r="H1675" s="62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  <c r="CQ1675"/>
      <c r="CR1675"/>
      <c r="CS1675"/>
      <c r="CT1675"/>
      <c r="CU1675"/>
      <c r="CV1675"/>
      <c r="CW1675"/>
      <c r="CX1675"/>
      <c r="CY1675"/>
      <c r="CZ1675"/>
      <c r="DA1675"/>
      <c r="DB1675"/>
      <c r="DC1675"/>
      <c r="DD1675"/>
      <c r="DE1675"/>
      <c r="DF1675"/>
      <c r="DG1675"/>
      <c r="DH1675"/>
      <c r="DI1675"/>
      <c r="DJ1675"/>
      <c r="DK1675"/>
    </row>
    <row r="1676" spans="1:115" s="10" customFormat="1" x14ac:dyDescent="0.25">
      <c r="A1676"/>
      <c r="C1676"/>
      <c r="D1676"/>
      <c r="E1676" s="8"/>
      <c r="F1676"/>
      <c r="G1676"/>
      <c r="H1676" s="62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  <c r="DG1676"/>
      <c r="DH1676"/>
      <c r="DI1676"/>
      <c r="DJ1676"/>
      <c r="DK1676"/>
    </row>
    <row r="1677" spans="1:115" s="10" customFormat="1" x14ac:dyDescent="0.25">
      <c r="A1677"/>
      <c r="C1677"/>
      <c r="D1677"/>
      <c r="E1677" s="8"/>
      <c r="F1677"/>
      <c r="G1677"/>
      <c r="H1677" s="62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  <c r="CQ1677"/>
      <c r="CR1677"/>
      <c r="CS1677"/>
      <c r="CT1677"/>
      <c r="CU1677"/>
      <c r="CV1677"/>
      <c r="CW1677"/>
      <c r="CX1677"/>
      <c r="CY1677"/>
      <c r="CZ1677"/>
      <c r="DA1677"/>
      <c r="DB1677"/>
      <c r="DC1677"/>
      <c r="DD1677"/>
      <c r="DE1677"/>
      <c r="DF1677"/>
      <c r="DG1677"/>
      <c r="DH1677"/>
      <c r="DI1677"/>
      <c r="DJ1677"/>
      <c r="DK1677"/>
    </row>
    <row r="1678" spans="1:115" s="10" customFormat="1" x14ac:dyDescent="0.25">
      <c r="A1678"/>
      <c r="C1678"/>
      <c r="D1678"/>
      <c r="E1678" s="8"/>
      <c r="F1678"/>
      <c r="G1678"/>
      <c r="H1678" s="62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  <c r="DG1678"/>
      <c r="DH1678"/>
      <c r="DI1678"/>
      <c r="DJ1678"/>
      <c r="DK1678"/>
    </row>
    <row r="1679" spans="1:115" s="10" customFormat="1" x14ac:dyDescent="0.25">
      <c r="A1679"/>
      <c r="C1679"/>
      <c r="D1679"/>
      <c r="E1679" s="8"/>
      <c r="F1679"/>
      <c r="G1679"/>
      <c r="H1679" s="62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  <c r="CQ1679"/>
      <c r="CR1679"/>
      <c r="CS1679"/>
      <c r="CT1679"/>
      <c r="CU1679"/>
      <c r="CV1679"/>
      <c r="CW1679"/>
      <c r="CX1679"/>
      <c r="CY1679"/>
      <c r="CZ1679"/>
      <c r="DA1679"/>
      <c r="DB1679"/>
      <c r="DC1679"/>
      <c r="DD1679"/>
      <c r="DE1679"/>
      <c r="DF1679"/>
      <c r="DG1679"/>
      <c r="DH1679"/>
      <c r="DI1679"/>
      <c r="DJ1679"/>
      <c r="DK1679"/>
    </row>
    <row r="1680" spans="1:115" s="10" customFormat="1" x14ac:dyDescent="0.25">
      <c r="A1680"/>
      <c r="C1680"/>
      <c r="D1680"/>
      <c r="E1680" s="8"/>
      <c r="F1680"/>
      <c r="G1680"/>
      <c r="H1680" s="62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  <c r="CQ1680"/>
      <c r="CR1680"/>
      <c r="CS1680"/>
      <c r="CT1680"/>
      <c r="CU1680"/>
      <c r="CV1680"/>
      <c r="CW1680"/>
      <c r="CX1680"/>
      <c r="CY1680"/>
      <c r="CZ1680"/>
      <c r="DA1680"/>
      <c r="DB1680"/>
      <c r="DC1680"/>
      <c r="DD1680"/>
      <c r="DE1680"/>
      <c r="DF1680"/>
      <c r="DG1680"/>
      <c r="DH1680"/>
      <c r="DI1680"/>
      <c r="DJ1680"/>
      <c r="DK1680"/>
    </row>
    <row r="1681" spans="1:115" s="10" customFormat="1" x14ac:dyDescent="0.25">
      <c r="A1681"/>
      <c r="C1681"/>
      <c r="D1681"/>
      <c r="E1681" s="8"/>
      <c r="F1681"/>
      <c r="G1681"/>
      <c r="H1681" s="62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  <c r="CQ1681"/>
      <c r="CR1681"/>
      <c r="CS1681"/>
      <c r="CT1681"/>
      <c r="CU1681"/>
      <c r="CV1681"/>
      <c r="CW1681"/>
      <c r="CX1681"/>
      <c r="CY1681"/>
      <c r="CZ1681"/>
      <c r="DA1681"/>
      <c r="DB1681"/>
      <c r="DC1681"/>
      <c r="DD1681"/>
      <c r="DE1681"/>
      <c r="DF1681"/>
      <c r="DG1681"/>
      <c r="DH1681"/>
      <c r="DI1681"/>
      <c r="DJ1681"/>
      <c r="DK1681"/>
    </row>
    <row r="1682" spans="1:115" s="10" customFormat="1" x14ac:dyDescent="0.25">
      <c r="A1682"/>
      <c r="C1682"/>
      <c r="D1682"/>
      <c r="E1682" s="8"/>
      <c r="F1682"/>
      <c r="G1682"/>
      <c r="H1682" s="6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  <c r="CQ1682"/>
      <c r="CR1682"/>
      <c r="CS1682"/>
      <c r="CT1682"/>
      <c r="CU1682"/>
      <c r="CV1682"/>
      <c r="CW1682"/>
      <c r="CX1682"/>
      <c r="CY1682"/>
      <c r="CZ1682"/>
      <c r="DA1682"/>
      <c r="DB1682"/>
      <c r="DC1682"/>
      <c r="DD1682"/>
      <c r="DE1682"/>
      <c r="DF1682"/>
      <c r="DG1682"/>
      <c r="DH1682"/>
      <c r="DI1682"/>
      <c r="DJ1682"/>
      <c r="DK1682"/>
    </row>
    <row r="1683" spans="1:115" s="10" customFormat="1" x14ac:dyDescent="0.25">
      <c r="A1683"/>
      <c r="C1683"/>
      <c r="D1683"/>
      <c r="E1683" s="8"/>
      <c r="F1683"/>
      <c r="G1683"/>
      <c r="H1683" s="62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  <c r="CQ1683"/>
      <c r="CR1683"/>
      <c r="CS1683"/>
      <c r="CT1683"/>
      <c r="CU1683"/>
      <c r="CV1683"/>
      <c r="CW1683"/>
      <c r="CX1683"/>
      <c r="CY1683"/>
      <c r="CZ1683"/>
      <c r="DA1683"/>
      <c r="DB1683"/>
      <c r="DC1683"/>
      <c r="DD1683"/>
      <c r="DE1683"/>
      <c r="DF1683"/>
      <c r="DG1683"/>
      <c r="DH1683"/>
      <c r="DI1683"/>
      <c r="DJ1683"/>
      <c r="DK1683"/>
    </row>
    <row r="1684" spans="1:115" s="10" customFormat="1" x14ac:dyDescent="0.25">
      <c r="A1684"/>
      <c r="C1684"/>
      <c r="D1684"/>
      <c r="E1684" s="8"/>
      <c r="F1684"/>
      <c r="G1684"/>
      <c r="H1684" s="62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  <c r="CQ1684"/>
      <c r="CR1684"/>
      <c r="CS1684"/>
      <c r="CT1684"/>
      <c r="CU1684"/>
      <c r="CV1684"/>
      <c r="CW1684"/>
      <c r="CX1684"/>
      <c r="CY1684"/>
      <c r="CZ1684"/>
      <c r="DA1684"/>
      <c r="DB1684"/>
      <c r="DC1684"/>
      <c r="DD1684"/>
      <c r="DE1684"/>
      <c r="DF1684"/>
      <c r="DG1684"/>
      <c r="DH1684"/>
      <c r="DI1684"/>
      <c r="DJ1684"/>
      <c r="DK1684"/>
    </row>
    <row r="1685" spans="1:115" s="10" customFormat="1" x14ac:dyDescent="0.25">
      <c r="A1685"/>
      <c r="C1685"/>
      <c r="D1685"/>
      <c r="E1685" s="8"/>
      <c r="F1685"/>
      <c r="G1685"/>
      <c r="H1685" s="62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  <c r="CQ1685"/>
      <c r="CR1685"/>
      <c r="CS1685"/>
      <c r="CT1685"/>
      <c r="CU1685"/>
      <c r="CV1685"/>
      <c r="CW1685"/>
      <c r="CX1685"/>
      <c r="CY1685"/>
      <c r="CZ1685"/>
      <c r="DA1685"/>
      <c r="DB1685"/>
      <c r="DC1685"/>
      <c r="DD1685"/>
      <c r="DE1685"/>
      <c r="DF1685"/>
      <c r="DG1685"/>
      <c r="DH1685"/>
      <c r="DI1685"/>
      <c r="DJ1685"/>
      <c r="DK1685"/>
    </row>
    <row r="1686" spans="1:115" s="10" customFormat="1" x14ac:dyDescent="0.25">
      <c r="A1686"/>
      <c r="C1686"/>
      <c r="D1686"/>
      <c r="E1686" s="8"/>
      <c r="F1686"/>
      <c r="G1686"/>
      <c r="H1686" s="62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  <c r="CQ1686"/>
      <c r="CR1686"/>
      <c r="CS1686"/>
      <c r="CT1686"/>
      <c r="CU1686"/>
      <c r="CV1686"/>
      <c r="CW1686"/>
      <c r="CX1686"/>
      <c r="CY1686"/>
      <c r="CZ1686"/>
      <c r="DA1686"/>
      <c r="DB1686"/>
      <c r="DC1686"/>
      <c r="DD1686"/>
      <c r="DE1686"/>
      <c r="DF1686"/>
      <c r="DG1686"/>
      <c r="DH1686"/>
      <c r="DI1686"/>
      <c r="DJ1686"/>
      <c r="DK1686"/>
    </row>
    <row r="1687" spans="1:115" s="10" customFormat="1" x14ac:dyDescent="0.25">
      <c r="A1687"/>
      <c r="C1687"/>
      <c r="D1687"/>
      <c r="E1687" s="8"/>
      <c r="F1687"/>
      <c r="G1687"/>
      <c r="H1687" s="62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  <c r="DK1687"/>
    </row>
    <row r="1688" spans="1:115" s="10" customFormat="1" x14ac:dyDescent="0.25">
      <c r="A1688"/>
      <c r="C1688"/>
      <c r="D1688"/>
      <c r="E1688" s="8"/>
      <c r="F1688"/>
      <c r="G1688"/>
      <c r="H1688" s="62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  <c r="CG1688"/>
      <c r="CH1688"/>
      <c r="CI1688"/>
      <c r="CJ1688"/>
      <c r="CK1688"/>
      <c r="CL1688"/>
      <c r="CM1688"/>
      <c r="CN1688"/>
      <c r="CO1688"/>
      <c r="CP1688"/>
      <c r="CQ1688"/>
      <c r="CR1688"/>
      <c r="CS1688"/>
      <c r="CT1688"/>
      <c r="CU1688"/>
      <c r="CV1688"/>
      <c r="CW1688"/>
      <c r="CX1688"/>
      <c r="CY1688"/>
      <c r="CZ1688"/>
      <c r="DA1688"/>
      <c r="DB1688"/>
      <c r="DC1688"/>
      <c r="DD1688"/>
      <c r="DE1688"/>
      <c r="DF1688"/>
      <c r="DG1688"/>
      <c r="DH1688"/>
      <c r="DI1688"/>
      <c r="DJ1688"/>
      <c r="DK1688"/>
    </row>
    <row r="1689" spans="1:115" s="10" customFormat="1" x14ac:dyDescent="0.25">
      <c r="A1689"/>
      <c r="C1689"/>
      <c r="D1689"/>
      <c r="E1689" s="8"/>
      <c r="F1689"/>
      <c r="G1689"/>
      <c r="H1689" s="62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  <c r="CQ1689"/>
      <c r="CR1689"/>
      <c r="CS1689"/>
      <c r="CT1689"/>
      <c r="CU1689"/>
      <c r="CV1689"/>
      <c r="CW1689"/>
      <c r="CX1689"/>
      <c r="CY1689"/>
      <c r="CZ1689"/>
      <c r="DA1689"/>
      <c r="DB1689"/>
      <c r="DC1689"/>
      <c r="DD1689"/>
      <c r="DE1689"/>
      <c r="DF1689"/>
      <c r="DG1689"/>
      <c r="DH1689"/>
      <c r="DI1689"/>
      <c r="DJ1689"/>
      <c r="DK1689"/>
    </row>
    <row r="1690" spans="1:115" s="10" customFormat="1" x14ac:dyDescent="0.25">
      <c r="A1690"/>
      <c r="C1690"/>
      <c r="D1690"/>
      <c r="E1690" s="8"/>
      <c r="F1690"/>
      <c r="G1690"/>
      <c r="H1690" s="62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  <c r="CG1690"/>
      <c r="CH1690"/>
      <c r="CI1690"/>
      <c r="CJ1690"/>
      <c r="CK1690"/>
      <c r="CL1690"/>
      <c r="CM1690"/>
      <c r="CN1690"/>
      <c r="CO1690"/>
      <c r="CP1690"/>
      <c r="CQ1690"/>
      <c r="CR1690"/>
      <c r="CS1690"/>
      <c r="CT1690"/>
      <c r="CU1690"/>
      <c r="CV1690"/>
      <c r="CW1690"/>
      <c r="CX1690"/>
      <c r="CY1690"/>
      <c r="CZ1690"/>
      <c r="DA1690"/>
      <c r="DB1690"/>
      <c r="DC1690"/>
      <c r="DD1690"/>
      <c r="DE1690"/>
      <c r="DF1690"/>
      <c r="DG1690"/>
      <c r="DH1690"/>
      <c r="DI1690"/>
      <c r="DJ1690"/>
      <c r="DK1690"/>
    </row>
    <row r="1691" spans="1:115" s="10" customFormat="1" x14ac:dyDescent="0.25">
      <c r="A1691"/>
      <c r="C1691"/>
      <c r="D1691"/>
      <c r="E1691" s="8"/>
      <c r="F1691"/>
      <c r="G1691"/>
      <c r="H1691" s="62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  <c r="CQ1691"/>
      <c r="CR1691"/>
      <c r="CS1691"/>
      <c r="CT1691"/>
      <c r="CU1691"/>
      <c r="CV1691"/>
      <c r="CW1691"/>
      <c r="CX1691"/>
      <c r="CY1691"/>
      <c r="CZ1691"/>
      <c r="DA1691"/>
      <c r="DB1691"/>
      <c r="DC1691"/>
      <c r="DD1691"/>
      <c r="DE1691"/>
      <c r="DF1691"/>
      <c r="DG1691"/>
      <c r="DH1691"/>
      <c r="DI1691"/>
      <c r="DJ1691"/>
      <c r="DK1691"/>
    </row>
    <row r="1692" spans="1:115" s="10" customFormat="1" x14ac:dyDescent="0.25">
      <c r="A1692"/>
      <c r="C1692"/>
      <c r="D1692"/>
      <c r="E1692" s="8"/>
      <c r="F1692"/>
      <c r="G1692"/>
      <c r="H1692" s="6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  <c r="CG1692"/>
      <c r="CH1692"/>
      <c r="CI1692"/>
      <c r="CJ1692"/>
      <c r="CK1692"/>
      <c r="CL1692"/>
      <c r="CM1692"/>
      <c r="CN1692"/>
      <c r="CO1692"/>
      <c r="CP1692"/>
      <c r="CQ1692"/>
      <c r="CR1692"/>
      <c r="CS1692"/>
      <c r="CT1692"/>
      <c r="CU1692"/>
      <c r="CV1692"/>
      <c r="CW1692"/>
      <c r="CX1692"/>
      <c r="CY1692"/>
      <c r="CZ1692"/>
      <c r="DA1692"/>
      <c r="DB1692"/>
      <c r="DC1692"/>
      <c r="DD1692"/>
      <c r="DE1692"/>
      <c r="DF1692"/>
      <c r="DG1692"/>
      <c r="DH1692"/>
      <c r="DI1692"/>
      <c r="DJ1692"/>
      <c r="DK1692"/>
    </row>
    <row r="1693" spans="1:115" s="10" customFormat="1" x14ac:dyDescent="0.25">
      <c r="A1693"/>
      <c r="C1693"/>
      <c r="D1693"/>
      <c r="E1693" s="8"/>
      <c r="F1693"/>
      <c r="G1693"/>
      <c r="H1693" s="62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  <c r="CQ1693"/>
      <c r="CR1693"/>
      <c r="CS1693"/>
      <c r="CT1693"/>
      <c r="CU1693"/>
      <c r="CV1693"/>
      <c r="CW1693"/>
      <c r="CX1693"/>
      <c r="CY1693"/>
      <c r="CZ1693"/>
      <c r="DA1693"/>
      <c r="DB1693"/>
      <c r="DC1693"/>
      <c r="DD1693"/>
      <c r="DE1693"/>
      <c r="DF1693"/>
      <c r="DG1693"/>
      <c r="DH1693"/>
      <c r="DI1693"/>
      <c r="DJ1693"/>
      <c r="DK1693"/>
    </row>
    <row r="1694" spans="1:115" s="10" customFormat="1" x14ac:dyDescent="0.25">
      <c r="A1694"/>
      <c r="C1694"/>
      <c r="D1694"/>
      <c r="E1694" s="8"/>
      <c r="F1694"/>
      <c r="G1694"/>
      <c r="H1694" s="62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  <c r="CG1694"/>
      <c r="CH1694"/>
      <c r="CI1694"/>
      <c r="CJ1694"/>
      <c r="CK1694"/>
      <c r="CL1694"/>
      <c r="CM1694"/>
      <c r="CN1694"/>
      <c r="CO1694"/>
      <c r="CP1694"/>
      <c r="CQ1694"/>
      <c r="CR1694"/>
      <c r="CS1694"/>
      <c r="CT1694"/>
      <c r="CU1694"/>
      <c r="CV1694"/>
      <c r="CW1694"/>
      <c r="CX1694"/>
      <c r="CY1694"/>
      <c r="CZ1694"/>
      <c r="DA1694"/>
      <c r="DB1694"/>
      <c r="DC1694"/>
      <c r="DD1694"/>
      <c r="DE1694"/>
      <c r="DF1694"/>
      <c r="DG1694"/>
      <c r="DH1694"/>
      <c r="DI1694"/>
      <c r="DJ1694"/>
      <c r="DK1694"/>
    </row>
    <row r="1695" spans="1:115" s="10" customFormat="1" x14ac:dyDescent="0.25">
      <c r="A1695"/>
      <c r="C1695"/>
      <c r="D1695"/>
      <c r="E1695" s="8"/>
      <c r="F1695"/>
      <c r="G1695"/>
      <c r="H1695" s="62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  <c r="CG1695"/>
      <c r="CH1695"/>
      <c r="CI1695"/>
      <c r="CJ1695"/>
      <c r="CK1695"/>
      <c r="CL1695"/>
      <c r="CM1695"/>
      <c r="CN1695"/>
      <c r="CO1695"/>
      <c r="CP1695"/>
      <c r="CQ1695"/>
      <c r="CR1695"/>
      <c r="CS1695"/>
      <c r="CT1695"/>
      <c r="CU1695"/>
      <c r="CV1695"/>
      <c r="CW1695"/>
      <c r="CX1695"/>
      <c r="CY1695"/>
      <c r="CZ1695"/>
      <c r="DA1695"/>
      <c r="DB1695"/>
      <c r="DC1695"/>
      <c r="DD1695"/>
      <c r="DE1695"/>
      <c r="DF1695"/>
      <c r="DG1695"/>
      <c r="DH1695"/>
      <c r="DI1695"/>
      <c r="DJ1695"/>
      <c r="DK1695"/>
    </row>
    <row r="1696" spans="1:115" s="10" customFormat="1" x14ac:dyDescent="0.25">
      <c r="A1696"/>
      <c r="C1696"/>
      <c r="D1696"/>
      <c r="E1696" s="8"/>
      <c r="F1696"/>
      <c r="G1696"/>
      <c r="H1696" s="62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  <c r="CG1696"/>
      <c r="CH1696"/>
      <c r="CI1696"/>
      <c r="CJ1696"/>
      <c r="CK1696"/>
      <c r="CL1696"/>
      <c r="CM1696"/>
      <c r="CN1696"/>
      <c r="CO1696"/>
      <c r="CP1696"/>
      <c r="CQ1696"/>
      <c r="CR1696"/>
      <c r="CS1696"/>
      <c r="CT1696"/>
      <c r="CU1696"/>
      <c r="CV1696"/>
      <c r="CW1696"/>
      <c r="CX1696"/>
      <c r="CY1696"/>
      <c r="CZ1696"/>
      <c r="DA1696"/>
      <c r="DB1696"/>
      <c r="DC1696"/>
      <c r="DD1696"/>
      <c r="DE1696"/>
      <c r="DF1696"/>
      <c r="DG1696"/>
      <c r="DH1696"/>
      <c r="DI1696"/>
      <c r="DJ1696"/>
      <c r="DK1696"/>
    </row>
    <row r="1697" spans="1:115" s="10" customFormat="1" x14ac:dyDescent="0.25">
      <c r="A1697"/>
      <c r="C1697"/>
      <c r="D1697"/>
      <c r="E1697" s="8"/>
      <c r="F1697"/>
      <c r="G1697"/>
      <c r="H1697" s="62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  <c r="CG1697"/>
      <c r="CH1697"/>
      <c r="CI1697"/>
      <c r="CJ1697"/>
      <c r="CK1697"/>
      <c r="CL1697"/>
      <c r="CM1697"/>
      <c r="CN1697"/>
      <c r="CO1697"/>
      <c r="CP1697"/>
      <c r="CQ1697"/>
      <c r="CR1697"/>
      <c r="CS1697"/>
      <c r="CT1697"/>
      <c r="CU1697"/>
      <c r="CV1697"/>
      <c r="CW1697"/>
      <c r="CX1697"/>
      <c r="CY1697"/>
      <c r="CZ1697"/>
      <c r="DA1697"/>
      <c r="DB1697"/>
      <c r="DC1697"/>
      <c r="DD1697"/>
      <c r="DE1697"/>
      <c r="DF1697"/>
      <c r="DG1697"/>
      <c r="DH1697"/>
      <c r="DI1697"/>
      <c r="DJ1697"/>
      <c r="DK1697"/>
    </row>
    <row r="1698" spans="1:115" s="10" customFormat="1" x14ac:dyDescent="0.25">
      <c r="A1698"/>
      <c r="C1698"/>
      <c r="D1698"/>
      <c r="E1698" s="8"/>
      <c r="F1698"/>
      <c r="G1698"/>
      <c r="H1698" s="62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  <c r="CQ1698"/>
      <c r="CR1698"/>
      <c r="CS1698"/>
      <c r="CT1698"/>
      <c r="CU1698"/>
      <c r="CV1698"/>
      <c r="CW1698"/>
      <c r="CX1698"/>
      <c r="CY1698"/>
      <c r="CZ1698"/>
      <c r="DA1698"/>
      <c r="DB1698"/>
      <c r="DC1698"/>
      <c r="DD1698"/>
      <c r="DE1698"/>
      <c r="DF1698"/>
      <c r="DG1698"/>
      <c r="DH1698"/>
      <c r="DI1698"/>
      <c r="DJ1698"/>
      <c r="DK1698"/>
    </row>
    <row r="1699" spans="1:115" s="10" customFormat="1" x14ac:dyDescent="0.25">
      <c r="A1699"/>
      <c r="C1699"/>
      <c r="D1699"/>
      <c r="E1699" s="8"/>
      <c r="F1699"/>
      <c r="G1699"/>
      <c r="H1699" s="62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  <c r="CG1699"/>
      <c r="CH1699"/>
      <c r="CI1699"/>
      <c r="CJ1699"/>
      <c r="CK1699"/>
      <c r="CL1699"/>
      <c r="CM1699"/>
      <c r="CN1699"/>
      <c r="CO1699"/>
      <c r="CP1699"/>
      <c r="CQ1699"/>
      <c r="CR1699"/>
      <c r="CS1699"/>
      <c r="CT1699"/>
      <c r="CU1699"/>
      <c r="CV1699"/>
      <c r="CW1699"/>
      <c r="CX1699"/>
      <c r="CY1699"/>
      <c r="CZ1699"/>
      <c r="DA1699"/>
      <c r="DB1699"/>
      <c r="DC1699"/>
      <c r="DD1699"/>
      <c r="DE1699"/>
      <c r="DF1699"/>
      <c r="DG1699"/>
      <c r="DH1699"/>
      <c r="DI1699"/>
      <c r="DJ1699"/>
      <c r="DK1699"/>
    </row>
    <row r="1700" spans="1:115" s="10" customFormat="1" x14ac:dyDescent="0.25">
      <c r="A1700"/>
      <c r="C1700"/>
      <c r="D1700"/>
      <c r="E1700" s="8"/>
      <c r="F1700"/>
      <c r="G1700"/>
      <c r="H1700" s="62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  <c r="CG1700"/>
      <c r="CH1700"/>
      <c r="CI1700"/>
      <c r="CJ1700"/>
      <c r="CK1700"/>
      <c r="CL1700"/>
      <c r="CM1700"/>
      <c r="CN1700"/>
      <c r="CO1700"/>
      <c r="CP1700"/>
      <c r="CQ1700"/>
      <c r="CR1700"/>
      <c r="CS1700"/>
      <c r="CT1700"/>
      <c r="CU1700"/>
      <c r="CV1700"/>
      <c r="CW1700"/>
      <c r="CX1700"/>
      <c r="CY1700"/>
      <c r="CZ1700"/>
      <c r="DA1700"/>
      <c r="DB1700"/>
      <c r="DC1700"/>
      <c r="DD1700"/>
      <c r="DE1700"/>
      <c r="DF1700"/>
      <c r="DG1700"/>
      <c r="DH1700"/>
      <c r="DI1700"/>
      <c r="DJ1700"/>
      <c r="DK1700"/>
    </row>
    <row r="1701" spans="1:115" s="10" customFormat="1" x14ac:dyDescent="0.25">
      <c r="A1701"/>
      <c r="C1701"/>
      <c r="D1701"/>
      <c r="E1701" s="8"/>
      <c r="F1701"/>
      <c r="G1701"/>
      <c r="H1701" s="62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  <c r="CQ1701"/>
      <c r="CR1701"/>
      <c r="CS1701"/>
      <c r="CT1701"/>
      <c r="CU1701"/>
      <c r="CV1701"/>
      <c r="CW1701"/>
      <c r="CX1701"/>
      <c r="CY1701"/>
      <c r="CZ1701"/>
      <c r="DA1701"/>
      <c r="DB1701"/>
      <c r="DC1701"/>
      <c r="DD1701"/>
      <c r="DE1701"/>
      <c r="DF1701"/>
      <c r="DG1701"/>
      <c r="DH1701"/>
      <c r="DI1701"/>
      <c r="DJ1701"/>
      <c r="DK1701"/>
    </row>
    <row r="1702" spans="1:115" s="10" customFormat="1" x14ac:dyDescent="0.25">
      <c r="A1702"/>
      <c r="C1702"/>
      <c r="D1702"/>
      <c r="E1702" s="8"/>
      <c r="F1702"/>
      <c r="G1702"/>
      <c r="H1702" s="6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  <c r="CQ1702"/>
      <c r="CR1702"/>
      <c r="CS1702"/>
      <c r="CT1702"/>
      <c r="CU1702"/>
      <c r="CV1702"/>
      <c r="CW1702"/>
      <c r="CX1702"/>
      <c r="CY1702"/>
      <c r="CZ1702"/>
      <c r="DA1702"/>
      <c r="DB1702"/>
      <c r="DC1702"/>
      <c r="DD1702"/>
      <c r="DE1702"/>
      <c r="DF1702"/>
      <c r="DG1702"/>
      <c r="DH1702"/>
      <c r="DI1702"/>
      <c r="DJ1702"/>
      <c r="DK1702"/>
    </row>
    <row r="1703" spans="1:115" s="10" customFormat="1" x14ac:dyDescent="0.25">
      <c r="A1703"/>
      <c r="C1703"/>
      <c r="D1703"/>
      <c r="E1703" s="8"/>
      <c r="F1703"/>
      <c r="G1703"/>
      <c r="H1703" s="62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  <c r="CG1703"/>
      <c r="CH1703"/>
      <c r="CI1703"/>
      <c r="CJ1703"/>
      <c r="CK1703"/>
      <c r="CL1703"/>
      <c r="CM1703"/>
      <c r="CN1703"/>
      <c r="CO1703"/>
      <c r="CP1703"/>
      <c r="CQ1703"/>
      <c r="CR1703"/>
      <c r="CS1703"/>
      <c r="CT1703"/>
      <c r="CU1703"/>
      <c r="CV1703"/>
      <c r="CW1703"/>
      <c r="CX1703"/>
      <c r="CY1703"/>
      <c r="CZ1703"/>
      <c r="DA1703"/>
      <c r="DB1703"/>
      <c r="DC1703"/>
      <c r="DD1703"/>
      <c r="DE1703"/>
      <c r="DF1703"/>
      <c r="DG1703"/>
      <c r="DH1703"/>
      <c r="DI1703"/>
      <c r="DJ1703"/>
      <c r="DK1703"/>
    </row>
    <row r="1704" spans="1:115" s="10" customFormat="1" x14ac:dyDescent="0.25">
      <c r="A1704"/>
      <c r="C1704"/>
      <c r="D1704"/>
      <c r="E1704" s="8"/>
      <c r="F1704"/>
      <c r="G1704"/>
      <c r="H1704" s="62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  <c r="CG1704"/>
      <c r="CH1704"/>
      <c r="CI1704"/>
      <c r="CJ1704"/>
      <c r="CK1704"/>
      <c r="CL1704"/>
      <c r="CM1704"/>
      <c r="CN1704"/>
      <c r="CO1704"/>
      <c r="CP1704"/>
      <c r="CQ1704"/>
      <c r="CR1704"/>
      <c r="CS1704"/>
      <c r="CT1704"/>
      <c r="CU1704"/>
      <c r="CV1704"/>
      <c r="CW1704"/>
      <c r="CX1704"/>
      <c r="CY1704"/>
      <c r="CZ1704"/>
      <c r="DA1704"/>
      <c r="DB1704"/>
      <c r="DC1704"/>
      <c r="DD1704"/>
      <c r="DE1704"/>
      <c r="DF1704"/>
      <c r="DG1704"/>
      <c r="DH1704"/>
      <c r="DI1704"/>
      <c r="DJ1704"/>
      <c r="DK1704"/>
    </row>
    <row r="1705" spans="1:115" s="10" customFormat="1" x14ac:dyDescent="0.25">
      <c r="A1705"/>
      <c r="C1705"/>
      <c r="D1705"/>
      <c r="E1705" s="8"/>
      <c r="F1705"/>
      <c r="G1705"/>
      <c r="H1705" s="62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  <c r="CQ1705"/>
      <c r="CR1705"/>
      <c r="CS1705"/>
      <c r="CT1705"/>
      <c r="CU1705"/>
      <c r="CV1705"/>
      <c r="CW1705"/>
      <c r="CX1705"/>
      <c r="CY1705"/>
      <c r="CZ1705"/>
      <c r="DA1705"/>
      <c r="DB1705"/>
      <c r="DC1705"/>
      <c r="DD1705"/>
      <c r="DE1705"/>
      <c r="DF1705"/>
      <c r="DG1705"/>
      <c r="DH1705"/>
      <c r="DI1705"/>
      <c r="DJ1705"/>
      <c r="DK1705"/>
    </row>
    <row r="1706" spans="1:115" s="10" customFormat="1" x14ac:dyDescent="0.25">
      <c r="A1706"/>
      <c r="C1706"/>
      <c r="D1706"/>
      <c r="E1706" s="8"/>
      <c r="F1706"/>
      <c r="G1706"/>
      <c r="H1706" s="62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  <c r="CG1706"/>
      <c r="CH1706"/>
      <c r="CI1706"/>
      <c r="CJ1706"/>
      <c r="CK1706"/>
      <c r="CL1706"/>
      <c r="CM1706"/>
      <c r="CN1706"/>
      <c r="CO1706"/>
      <c r="CP1706"/>
      <c r="CQ1706"/>
      <c r="CR1706"/>
      <c r="CS1706"/>
      <c r="CT1706"/>
      <c r="CU1706"/>
      <c r="CV1706"/>
      <c r="CW1706"/>
      <c r="CX1706"/>
      <c r="CY1706"/>
      <c r="CZ1706"/>
      <c r="DA1706"/>
      <c r="DB1706"/>
      <c r="DC1706"/>
      <c r="DD1706"/>
      <c r="DE1706"/>
      <c r="DF1706"/>
      <c r="DG1706"/>
      <c r="DH1706"/>
      <c r="DI1706"/>
      <c r="DJ1706"/>
      <c r="DK1706"/>
    </row>
    <row r="1707" spans="1:115" s="10" customFormat="1" x14ac:dyDescent="0.25">
      <c r="A1707"/>
      <c r="C1707"/>
      <c r="D1707"/>
      <c r="E1707" s="8"/>
      <c r="F1707"/>
      <c r="G1707"/>
      <c r="H1707" s="62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  <c r="CG1707"/>
      <c r="CH1707"/>
      <c r="CI1707"/>
      <c r="CJ1707"/>
      <c r="CK1707"/>
      <c r="CL1707"/>
      <c r="CM1707"/>
      <c r="CN1707"/>
      <c r="CO1707"/>
      <c r="CP1707"/>
      <c r="CQ1707"/>
      <c r="CR1707"/>
      <c r="CS1707"/>
      <c r="CT1707"/>
      <c r="CU1707"/>
      <c r="CV1707"/>
      <c r="CW1707"/>
      <c r="CX1707"/>
      <c r="CY1707"/>
      <c r="CZ1707"/>
      <c r="DA1707"/>
      <c r="DB1707"/>
      <c r="DC1707"/>
      <c r="DD1707"/>
      <c r="DE1707"/>
      <c r="DF1707"/>
      <c r="DG1707"/>
      <c r="DH1707"/>
      <c r="DI1707"/>
      <c r="DJ1707"/>
      <c r="DK1707"/>
    </row>
    <row r="1708" spans="1:115" s="10" customFormat="1" x14ac:dyDescent="0.25">
      <c r="A1708"/>
      <c r="C1708"/>
      <c r="D1708"/>
      <c r="E1708" s="8"/>
      <c r="F1708"/>
      <c r="G1708"/>
      <c r="H1708" s="62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  <c r="CG1708"/>
      <c r="CH1708"/>
      <c r="CI1708"/>
      <c r="CJ1708"/>
      <c r="CK1708"/>
      <c r="CL1708"/>
      <c r="CM1708"/>
      <c r="CN1708"/>
      <c r="CO1708"/>
      <c r="CP1708"/>
      <c r="CQ1708"/>
      <c r="CR1708"/>
      <c r="CS1708"/>
      <c r="CT1708"/>
      <c r="CU1708"/>
      <c r="CV1708"/>
      <c r="CW1708"/>
      <c r="CX1708"/>
      <c r="CY1708"/>
      <c r="CZ1708"/>
      <c r="DA1708"/>
      <c r="DB1708"/>
      <c r="DC1708"/>
      <c r="DD1708"/>
      <c r="DE1708"/>
      <c r="DF1708"/>
      <c r="DG1708"/>
      <c r="DH1708"/>
      <c r="DI1708"/>
      <c r="DJ1708"/>
      <c r="DK1708"/>
    </row>
    <row r="1709" spans="1:115" s="10" customFormat="1" x14ac:dyDescent="0.25">
      <c r="A1709"/>
      <c r="C1709"/>
      <c r="D1709"/>
      <c r="E1709" s="8"/>
      <c r="F1709"/>
      <c r="G1709"/>
      <c r="H1709" s="62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  <c r="CG1709"/>
      <c r="CH1709"/>
      <c r="CI1709"/>
      <c r="CJ1709"/>
      <c r="CK1709"/>
      <c r="CL1709"/>
      <c r="CM1709"/>
      <c r="CN1709"/>
      <c r="CO1709"/>
      <c r="CP1709"/>
      <c r="CQ1709"/>
      <c r="CR1709"/>
      <c r="CS1709"/>
      <c r="CT1709"/>
      <c r="CU1709"/>
      <c r="CV1709"/>
      <c r="CW1709"/>
      <c r="CX1709"/>
      <c r="CY1709"/>
      <c r="CZ1709"/>
      <c r="DA1709"/>
      <c r="DB1709"/>
      <c r="DC1709"/>
      <c r="DD1709"/>
      <c r="DE1709"/>
      <c r="DF1709"/>
      <c r="DG1709"/>
      <c r="DH1709"/>
      <c r="DI1709"/>
      <c r="DJ1709"/>
      <c r="DK1709"/>
    </row>
    <row r="1710" spans="1:115" s="10" customFormat="1" x14ac:dyDescent="0.25">
      <c r="A1710"/>
      <c r="C1710"/>
      <c r="D1710"/>
      <c r="E1710" s="8"/>
      <c r="F1710"/>
      <c r="G1710"/>
      <c r="H1710" s="62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  <c r="DK1710"/>
    </row>
    <row r="1711" spans="1:115" s="10" customFormat="1" x14ac:dyDescent="0.25">
      <c r="A1711"/>
      <c r="C1711"/>
      <c r="D1711"/>
      <c r="E1711" s="8"/>
      <c r="F1711"/>
      <c r="G1711"/>
      <c r="H1711" s="62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  <c r="CG1711"/>
      <c r="CH1711"/>
      <c r="CI1711"/>
      <c r="CJ1711"/>
      <c r="CK1711"/>
      <c r="CL1711"/>
      <c r="CM1711"/>
      <c r="CN1711"/>
      <c r="CO1711"/>
      <c r="CP1711"/>
      <c r="CQ1711"/>
      <c r="CR1711"/>
      <c r="CS1711"/>
      <c r="CT1711"/>
      <c r="CU1711"/>
      <c r="CV1711"/>
      <c r="CW1711"/>
      <c r="CX1711"/>
      <c r="CY1711"/>
      <c r="CZ1711"/>
      <c r="DA1711"/>
      <c r="DB1711"/>
      <c r="DC1711"/>
      <c r="DD1711"/>
      <c r="DE1711"/>
      <c r="DF1711"/>
      <c r="DG1711"/>
      <c r="DH1711"/>
      <c r="DI1711"/>
      <c r="DJ1711"/>
      <c r="DK1711"/>
    </row>
    <row r="1712" spans="1:115" s="10" customFormat="1" x14ac:dyDescent="0.25">
      <c r="A1712"/>
      <c r="C1712"/>
      <c r="D1712"/>
      <c r="E1712" s="8"/>
      <c r="F1712"/>
      <c r="G1712"/>
      <c r="H1712" s="6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  <c r="CG1712"/>
      <c r="CH1712"/>
      <c r="CI1712"/>
      <c r="CJ1712"/>
      <c r="CK1712"/>
      <c r="CL1712"/>
      <c r="CM1712"/>
      <c r="CN1712"/>
      <c r="CO1712"/>
      <c r="CP1712"/>
      <c r="CQ1712"/>
      <c r="CR1712"/>
      <c r="CS1712"/>
      <c r="CT1712"/>
      <c r="CU1712"/>
      <c r="CV1712"/>
      <c r="CW1712"/>
      <c r="CX1712"/>
      <c r="CY1712"/>
      <c r="CZ1712"/>
      <c r="DA1712"/>
      <c r="DB1712"/>
      <c r="DC1712"/>
      <c r="DD1712"/>
      <c r="DE1712"/>
      <c r="DF1712"/>
      <c r="DG1712"/>
      <c r="DH1712"/>
      <c r="DI1712"/>
      <c r="DJ1712"/>
      <c r="DK1712"/>
    </row>
    <row r="1713" spans="1:115" s="10" customFormat="1" x14ac:dyDescent="0.25">
      <c r="A1713"/>
      <c r="C1713"/>
      <c r="D1713"/>
      <c r="E1713" s="8"/>
      <c r="F1713"/>
      <c r="G1713"/>
      <c r="H1713" s="62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  <c r="CQ1713"/>
      <c r="CR1713"/>
      <c r="CS1713"/>
      <c r="CT1713"/>
      <c r="CU1713"/>
      <c r="CV1713"/>
      <c r="CW1713"/>
      <c r="CX1713"/>
      <c r="CY1713"/>
      <c r="CZ1713"/>
      <c r="DA1713"/>
      <c r="DB1713"/>
      <c r="DC1713"/>
      <c r="DD1713"/>
      <c r="DE1713"/>
      <c r="DF1713"/>
      <c r="DG1713"/>
      <c r="DH1713"/>
      <c r="DI1713"/>
      <c r="DJ1713"/>
      <c r="DK1713"/>
    </row>
    <row r="1714" spans="1:115" s="10" customFormat="1" x14ac:dyDescent="0.25">
      <c r="A1714"/>
      <c r="C1714"/>
      <c r="D1714"/>
      <c r="E1714" s="8"/>
      <c r="F1714"/>
      <c r="G1714"/>
      <c r="H1714" s="62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  <c r="CG1714"/>
      <c r="CH1714"/>
      <c r="CI1714"/>
      <c r="CJ1714"/>
      <c r="CK1714"/>
      <c r="CL1714"/>
      <c r="CM1714"/>
      <c r="CN1714"/>
      <c r="CO1714"/>
      <c r="CP1714"/>
      <c r="CQ1714"/>
      <c r="CR1714"/>
      <c r="CS1714"/>
      <c r="CT1714"/>
      <c r="CU1714"/>
      <c r="CV1714"/>
      <c r="CW1714"/>
      <c r="CX1714"/>
      <c r="CY1714"/>
      <c r="CZ1714"/>
      <c r="DA1714"/>
      <c r="DB1714"/>
      <c r="DC1714"/>
      <c r="DD1714"/>
      <c r="DE1714"/>
      <c r="DF1714"/>
      <c r="DG1714"/>
      <c r="DH1714"/>
      <c r="DI1714"/>
      <c r="DJ1714"/>
      <c r="DK1714"/>
    </row>
    <row r="1715" spans="1:115" s="10" customFormat="1" x14ac:dyDescent="0.25">
      <c r="A1715"/>
      <c r="C1715"/>
      <c r="D1715"/>
      <c r="E1715" s="8"/>
      <c r="F1715"/>
      <c r="G1715"/>
      <c r="H1715" s="62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  <c r="CG1715"/>
      <c r="CH1715"/>
      <c r="CI1715"/>
      <c r="CJ1715"/>
      <c r="CK1715"/>
      <c r="CL1715"/>
      <c r="CM1715"/>
      <c r="CN1715"/>
      <c r="CO1715"/>
      <c r="CP1715"/>
      <c r="CQ1715"/>
      <c r="CR1715"/>
      <c r="CS1715"/>
      <c r="CT1715"/>
      <c r="CU1715"/>
      <c r="CV1715"/>
      <c r="CW1715"/>
      <c r="CX1715"/>
      <c r="CY1715"/>
      <c r="CZ1715"/>
      <c r="DA1715"/>
      <c r="DB1715"/>
      <c r="DC1715"/>
      <c r="DD1715"/>
      <c r="DE1715"/>
      <c r="DF1715"/>
      <c r="DG1715"/>
      <c r="DH1715"/>
      <c r="DI1715"/>
      <c r="DJ1715"/>
      <c r="DK1715"/>
    </row>
    <row r="1716" spans="1:115" s="10" customFormat="1" x14ac:dyDescent="0.25">
      <c r="A1716"/>
      <c r="C1716"/>
      <c r="D1716"/>
      <c r="E1716" s="8"/>
      <c r="F1716"/>
      <c r="G1716"/>
      <c r="H1716" s="62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  <c r="CQ1716"/>
      <c r="CR1716"/>
      <c r="CS1716"/>
      <c r="CT1716"/>
      <c r="CU1716"/>
      <c r="CV1716"/>
      <c r="CW1716"/>
      <c r="CX1716"/>
      <c r="CY1716"/>
      <c r="CZ1716"/>
      <c r="DA1716"/>
      <c r="DB1716"/>
      <c r="DC1716"/>
      <c r="DD1716"/>
      <c r="DE1716"/>
      <c r="DF1716"/>
      <c r="DG1716"/>
      <c r="DH1716"/>
      <c r="DI1716"/>
      <c r="DJ1716"/>
      <c r="DK1716"/>
    </row>
    <row r="1717" spans="1:115" s="10" customFormat="1" x14ac:dyDescent="0.25">
      <c r="A1717"/>
      <c r="C1717"/>
      <c r="D1717"/>
      <c r="E1717" s="8"/>
      <c r="F1717"/>
      <c r="G1717"/>
      <c r="H1717" s="62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  <c r="CQ1717"/>
      <c r="CR1717"/>
      <c r="CS1717"/>
      <c r="CT1717"/>
      <c r="CU1717"/>
      <c r="CV1717"/>
      <c r="CW1717"/>
      <c r="CX1717"/>
      <c r="CY1717"/>
      <c r="CZ1717"/>
      <c r="DA1717"/>
      <c r="DB1717"/>
      <c r="DC1717"/>
      <c r="DD1717"/>
      <c r="DE1717"/>
      <c r="DF1717"/>
      <c r="DG1717"/>
      <c r="DH1717"/>
      <c r="DI1717"/>
      <c r="DJ1717"/>
      <c r="DK1717"/>
    </row>
    <row r="1718" spans="1:115" s="10" customFormat="1" x14ac:dyDescent="0.25">
      <c r="A1718"/>
      <c r="C1718"/>
      <c r="D1718"/>
      <c r="E1718" s="8"/>
      <c r="F1718"/>
      <c r="G1718"/>
      <c r="H1718" s="62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  <c r="CG1718"/>
      <c r="CH1718"/>
      <c r="CI1718"/>
      <c r="CJ1718"/>
      <c r="CK1718"/>
      <c r="CL1718"/>
      <c r="CM1718"/>
      <c r="CN1718"/>
      <c r="CO1718"/>
      <c r="CP1718"/>
      <c r="CQ1718"/>
      <c r="CR1718"/>
      <c r="CS1718"/>
      <c r="CT1718"/>
      <c r="CU1718"/>
      <c r="CV1718"/>
      <c r="CW1718"/>
      <c r="CX1718"/>
      <c r="CY1718"/>
      <c r="CZ1718"/>
      <c r="DA1718"/>
      <c r="DB1718"/>
      <c r="DC1718"/>
      <c r="DD1718"/>
      <c r="DE1718"/>
      <c r="DF1718"/>
      <c r="DG1718"/>
      <c r="DH1718"/>
      <c r="DI1718"/>
      <c r="DJ1718"/>
      <c r="DK1718"/>
    </row>
    <row r="1719" spans="1:115" s="10" customFormat="1" x14ac:dyDescent="0.25">
      <c r="A1719"/>
      <c r="C1719"/>
      <c r="D1719"/>
      <c r="E1719" s="8"/>
      <c r="F1719"/>
      <c r="G1719"/>
      <c r="H1719" s="62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  <c r="CQ1719"/>
      <c r="CR1719"/>
      <c r="CS1719"/>
      <c r="CT1719"/>
      <c r="CU1719"/>
      <c r="CV1719"/>
      <c r="CW1719"/>
      <c r="CX1719"/>
      <c r="CY1719"/>
      <c r="CZ1719"/>
      <c r="DA1719"/>
      <c r="DB1719"/>
      <c r="DC1719"/>
      <c r="DD1719"/>
      <c r="DE1719"/>
      <c r="DF1719"/>
      <c r="DG1719"/>
      <c r="DH1719"/>
      <c r="DI1719"/>
      <c r="DJ1719"/>
      <c r="DK1719"/>
    </row>
    <row r="1720" spans="1:115" s="10" customFormat="1" x14ac:dyDescent="0.25">
      <c r="A1720"/>
      <c r="C1720"/>
      <c r="D1720"/>
      <c r="E1720" s="8"/>
      <c r="F1720"/>
      <c r="G1720"/>
      <c r="H1720" s="62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  <c r="CQ1720"/>
      <c r="CR1720"/>
      <c r="CS1720"/>
      <c r="CT1720"/>
      <c r="CU1720"/>
      <c r="CV1720"/>
      <c r="CW1720"/>
      <c r="CX1720"/>
      <c r="CY1720"/>
      <c r="CZ1720"/>
      <c r="DA1720"/>
      <c r="DB1720"/>
      <c r="DC1720"/>
      <c r="DD1720"/>
      <c r="DE1720"/>
      <c r="DF1720"/>
      <c r="DG1720"/>
      <c r="DH1720"/>
      <c r="DI1720"/>
      <c r="DJ1720"/>
      <c r="DK1720"/>
    </row>
    <row r="1721" spans="1:115" s="10" customFormat="1" x14ac:dyDescent="0.25">
      <c r="A1721"/>
      <c r="C1721"/>
      <c r="D1721"/>
      <c r="E1721" s="8"/>
      <c r="F1721"/>
      <c r="G1721"/>
      <c r="H1721" s="62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  <c r="CQ1721"/>
      <c r="CR1721"/>
      <c r="CS1721"/>
      <c r="CT1721"/>
      <c r="CU1721"/>
      <c r="CV1721"/>
      <c r="CW1721"/>
      <c r="CX1721"/>
      <c r="CY1721"/>
      <c r="CZ1721"/>
      <c r="DA1721"/>
      <c r="DB1721"/>
      <c r="DC1721"/>
      <c r="DD1721"/>
      <c r="DE1721"/>
      <c r="DF1721"/>
      <c r="DG1721"/>
      <c r="DH1721"/>
      <c r="DI1721"/>
      <c r="DJ1721"/>
      <c r="DK1721"/>
    </row>
    <row r="1722" spans="1:115" s="10" customFormat="1" x14ac:dyDescent="0.25">
      <c r="A1722"/>
      <c r="C1722"/>
      <c r="D1722"/>
      <c r="E1722" s="8"/>
      <c r="F1722"/>
      <c r="G1722"/>
      <c r="H1722" s="6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  <c r="CQ1722"/>
      <c r="CR1722"/>
      <c r="CS1722"/>
      <c r="CT1722"/>
      <c r="CU1722"/>
      <c r="CV1722"/>
      <c r="CW1722"/>
      <c r="CX1722"/>
      <c r="CY1722"/>
      <c r="CZ1722"/>
      <c r="DA1722"/>
      <c r="DB1722"/>
      <c r="DC1722"/>
      <c r="DD1722"/>
      <c r="DE1722"/>
      <c r="DF1722"/>
      <c r="DG1722"/>
      <c r="DH1722"/>
      <c r="DI1722"/>
      <c r="DJ1722"/>
      <c r="DK1722"/>
    </row>
    <row r="1723" spans="1:115" s="10" customFormat="1" x14ac:dyDescent="0.25">
      <c r="A1723"/>
      <c r="C1723"/>
      <c r="D1723"/>
      <c r="E1723" s="8"/>
      <c r="F1723"/>
      <c r="G1723"/>
      <c r="H1723" s="62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  <c r="CQ1723"/>
      <c r="CR1723"/>
      <c r="CS1723"/>
      <c r="CT1723"/>
      <c r="CU1723"/>
      <c r="CV1723"/>
      <c r="CW1723"/>
      <c r="CX1723"/>
      <c r="CY1723"/>
      <c r="CZ1723"/>
      <c r="DA1723"/>
      <c r="DB1723"/>
      <c r="DC1723"/>
      <c r="DD1723"/>
      <c r="DE1723"/>
      <c r="DF1723"/>
      <c r="DG1723"/>
      <c r="DH1723"/>
      <c r="DI1723"/>
      <c r="DJ1723"/>
      <c r="DK1723"/>
    </row>
    <row r="1724" spans="1:115" s="10" customFormat="1" x14ac:dyDescent="0.25">
      <c r="A1724"/>
      <c r="C1724"/>
      <c r="D1724"/>
      <c r="E1724" s="8"/>
      <c r="F1724"/>
      <c r="G1724"/>
      <c r="H1724" s="62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  <c r="CG1724"/>
      <c r="CH1724"/>
      <c r="CI1724"/>
      <c r="CJ1724"/>
      <c r="CK1724"/>
      <c r="CL1724"/>
      <c r="CM1724"/>
      <c r="CN1724"/>
      <c r="CO1724"/>
      <c r="CP1724"/>
      <c r="CQ1724"/>
      <c r="CR1724"/>
      <c r="CS1724"/>
      <c r="CT1724"/>
      <c r="CU1724"/>
      <c r="CV1724"/>
      <c r="CW1724"/>
      <c r="CX1724"/>
      <c r="CY1724"/>
      <c r="CZ1724"/>
      <c r="DA1724"/>
      <c r="DB1724"/>
      <c r="DC1724"/>
      <c r="DD1724"/>
      <c r="DE1724"/>
      <c r="DF1724"/>
      <c r="DG1724"/>
      <c r="DH1724"/>
      <c r="DI1724"/>
      <c r="DJ1724"/>
      <c r="DK1724"/>
    </row>
    <row r="1725" spans="1:115" s="10" customFormat="1" x14ac:dyDescent="0.25">
      <c r="A1725"/>
      <c r="C1725"/>
      <c r="D1725"/>
      <c r="E1725" s="8"/>
      <c r="F1725"/>
      <c r="G1725"/>
      <c r="H1725" s="62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  <c r="CQ1725"/>
      <c r="CR1725"/>
      <c r="CS1725"/>
      <c r="CT1725"/>
      <c r="CU1725"/>
      <c r="CV1725"/>
      <c r="CW1725"/>
      <c r="CX1725"/>
      <c r="CY1725"/>
      <c r="CZ1725"/>
      <c r="DA1725"/>
      <c r="DB1725"/>
      <c r="DC1725"/>
      <c r="DD1725"/>
      <c r="DE1725"/>
      <c r="DF1725"/>
      <c r="DG1725"/>
      <c r="DH1725"/>
      <c r="DI1725"/>
      <c r="DJ1725"/>
      <c r="DK1725"/>
    </row>
    <row r="1726" spans="1:115" s="10" customFormat="1" x14ac:dyDescent="0.25">
      <c r="A1726"/>
      <c r="C1726"/>
      <c r="D1726"/>
      <c r="E1726" s="8"/>
      <c r="F1726"/>
      <c r="G1726"/>
      <c r="H1726" s="62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  <c r="CG1726"/>
      <c r="CH1726"/>
      <c r="CI1726"/>
      <c r="CJ1726"/>
      <c r="CK1726"/>
      <c r="CL1726"/>
      <c r="CM1726"/>
      <c r="CN1726"/>
      <c r="CO1726"/>
      <c r="CP1726"/>
      <c r="CQ1726"/>
      <c r="CR1726"/>
      <c r="CS1726"/>
      <c r="CT1726"/>
      <c r="CU1726"/>
      <c r="CV1726"/>
      <c r="CW1726"/>
      <c r="CX1726"/>
      <c r="CY1726"/>
      <c r="CZ1726"/>
      <c r="DA1726"/>
      <c r="DB1726"/>
      <c r="DC1726"/>
      <c r="DD1726"/>
      <c r="DE1726"/>
      <c r="DF1726"/>
      <c r="DG1726"/>
      <c r="DH1726"/>
      <c r="DI1726"/>
      <c r="DJ1726"/>
      <c r="DK1726"/>
    </row>
    <row r="1727" spans="1:115" s="10" customFormat="1" x14ac:dyDescent="0.25">
      <c r="A1727"/>
      <c r="C1727"/>
      <c r="D1727"/>
      <c r="E1727" s="8"/>
      <c r="F1727"/>
      <c r="G1727"/>
      <c r="H1727" s="62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  <c r="CG1727"/>
      <c r="CH1727"/>
      <c r="CI1727"/>
      <c r="CJ1727"/>
      <c r="CK1727"/>
      <c r="CL1727"/>
      <c r="CM1727"/>
      <c r="CN1727"/>
      <c r="CO1727"/>
      <c r="CP1727"/>
      <c r="CQ1727"/>
      <c r="CR1727"/>
      <c r="CS1727"/>
      <c r="CT1727"/>
      <c r="CU1727"/>
      <c r="CV1727"/>
      <c r="CW1727"/>
      <c r="CX1727"/>
      <c r="CY1727"/>
      <c r="CZ1727"/>
      <c r="DA1727"/>
      <c r="DB1727"/>
      <c r="DC1727"/>
      <c r="DD1727"/>
      <c r="DE1727"/>
      <c r="DF1727"/>
      <c r="DG1727"/>
      <c r="DH1727"/>
      <c r="DI1727"/>
      <c r="DJ1727"/>
      <c r="DK1727"/>
    </row>
    <row r="1728" spans="1:115" s="10" customFormat="1" x14ac:dyDescent="0.25">
      <c r="A1728"/>
      <c r="C1728"/>
      <c r="D1728"/>
      <c r="E1728" s="8"/>
      <c r="F1728"/>
      <c r="G1728"/>
      <c r="H1728" s="62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  <c r="CG1728"/>
      <c r="CH1728"/>
      <c r="CI1728"/>
      <c r="CJ1728"/>
      <c r="CK1728"/>
      <c r="CL1728"/>
      <c r="CM1728"/>
      <c r="CN1728"/>
      <c r="CO1728"/>
      <c r="CP1728"/>
      <c r="CQ1728"/>
      <c r="CR1728"/>
      <c r="CS1728"/>
      <c r="CT1728"/>
      <c r="CU1728"/>
      <c r="CV1728"/>
      <c r="CW1728"/>
      <c r="CX1728"/>
      <c r="CY1728"/>
      <c r="CZ1728"/>
      <c r="DA1728"/>
      <c r="DB1728"/>
      <c r="DC1728"/>
      <c r="DD1728"/>
      <c r="DE1728"/>
      <c r="DF1728"/>
      <c r="DG1728"/>
      <c r="DH1728"/>
      <c r="DI1728"/>
      <c r="DJ1728"/>
      <c r="DK1728"/>
    </row>
    <row r="1729" spans="1:115" s="10" customFormat="1" x14ac:dyDescent="0.25">
      <c r="A1729"/>
      <c r="C1729"/>
      <c r="D1729"/>
      <c r="E1729" s="8"/>
      <c r="F1729"/>
      <c r="G1729"/>
      <c r="H1729" s="62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  <c r="CG1729"/>
      <c r="CH1729"/>
      <c r="CI1729"/>
      <c r="CJ1729"/>
      <c r="CK1729"/>
      <c r="CL1729"/>
      <c r="CM1729"/>
      <c r="CN1729"/>
      <c r="CO1729"/>
      <c r="CP1729"/>
      <c r="CQ1729"/>
      <c r="CR1729"/>
      <c r="CS1729"/>
      <c r="CT1729"/>
      <c r="CU1729"/>
      <c r="CV1729"/>
      <c r="CW1729"/>
      <c r="CX1729"/>
      <c r="CY1729"/>
      <c r="CZ1729"/>
      <c r="DA1729"/>
      <c r="DB1729"/>
      <c r="DC1729"/>
      <c r="DD1729"/>
      <c r="DE1729"/>
      <c r="DF1729"/>
      <c r="DG1729"/>
      <c r="DH1729"/>
      <c r="DI1729"/>
      <c r="DJ1729"/>
      <c r="DK1729"/>
    </row>
    <row r="1730" spans="1:115" s="10" customFormat="1" x14ac:dyDescent="0.25">
      <c r="A1730"/>
      <c r="C1730"/>
      <c r="D1730"/>
      <c r="E1730" s="8"/>
      <c r="F1730"/>
      <c r="G1730"/>
      <c r="H1730" s="62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  <c r="CG1730"/>
      <c r="CH1730"/>
      <c r="CI1730"/>
      <c r="CJ1730"/>
      <c r="CK1730"/>
      <c r="CL1730"/>
      <c r="CM1730"/>
      <c r="CN1730"/>
      <c r="CO1730"/>
      <c r="CP1730"/>
      <c r="CQ1730"/>
      <c r="CR1730"/>
      <c r="CS1730"/>
      <c r="CT1730"/>
      <c r="CU1730"/>
      <c r="CV1730"/>
      <c r="CW1730"/>
      <c r="CX1730"/>
      <c r="CY1730"/>
      <c r="CZ1730"/>
      <c r="DA1730"/>
      <c r="DB1730"/>
      <c r="DC1730"/>
      <c r="DD1730"/>
      <c r="DE1730"/>
      <c r="DF1730"/>
      <c r="DG1730"/>
      <c r="DH1730"/>
      <c r="DI1730"/>
      <c r="DJ1730"/>
      <c r="DK1730"/>
    </row>
    <row r="1731" spans="1:115" s="10" customFormat="1" x14ac:dyDescent="0.25">
      <c r="A1731"/>
      <c r="C1731"/>
      <c r="D1731"/>
      <c r="E1731" s="8"/>
      <c r="F1731"/>
      <c r="G1731"/>
      <c r="H1731" s="62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  <c r="CG1731"/>
      <c r="CH1731"/>
      <c r="CI1731"/>
      <c r="CJ1731"/>
      <c r="CK1731"/>
      <c r="CL1731"/>
      <c r="CM1731"/>
      <c r="CN1731"/>
      <c r="CO1731"/>
      <c r="CP1731"/>
      <c r="CQ1731"/>
      <c r="CR1731"/>
      <c r="CS1731"/>
      <c r="CT1731"/>
      <c r="CU1731"/>
      <c r="CV1731"/>
      <c r="CW1731"/>
      <c r="CX1731"/>
      <c r="CY1731"/>
      <c r="CZ1731"/>
      <c r="DA1731"/>
      <c r="DB1731"/>
      <c r="DC1731"/>
      <c r="DD1731"/>
      <c r="DE1731"/>
      <c r="DF1731"/>
      <c r="DG1731"/>
      <c r="DH1731"/>
      <c r="DI1731"/>
      <c r="DJ1731"/>
      <c r="DK1731"/>
    </row>
    <row r="1732" spans="1:115" s="10" customFormat="1" x14ac:dyDescent="0.25">
      <c r="A1732"/>
      <c r="C1732"/>
      <c r="D1732"/>
      <c r="E1732" s="8"/>
      <c r="F1732"/>
      <c r="G1732"/>
      <c r="H1732" s="6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  <c r="CG1732"/>
      <c r="CH1732"/>
      <c r="CI1732"/>
      <c r="CJ1732"/>
      <c r="CK1732"/>
      <c r="CL1732"/>
      <c r="CM1732"/>
      <c r="CN1732"/>
      <c r="CO1732"/>
      <c r="CP1732"/>
      <c r="CQ1732"/>
      <c r="CR1732"/>
      <c r="CS1732"/>
      <c r="CT1732"/>
      <c r="CU1732"/>
      <c r="CV1732"/>
      <c r="CW1732"/>
      <c r="CX1732"/>
      <c r="CY1732"/>
      <c r="CZ1732"/>
      <c r="DA1732"/>
      <c r="DB1732"/>
      <c r="DC1732"/>
      <c r="DD1732"/>
      <c r="DE1732"/>
      <c r="DF1732"/>
      <c r="DG1732"/>
      <c r="DH1732"/>
      <c r="DI1732"/>
      <c r="DJ1732"/>
      <c r="DK1732"/>
    </row>
    <row r="1733" spans="1:115" s="10" customFormat="1" x14ac:dyDescent="0.25">
      <c r="A1733"/>
      <c r="C1733"/>
      <c r="D1733"/>
      <c r="E1733" s="8"/>
      <c r="F1733"/>
      <c r="G1733"/>
      <c r="H1733" s="62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  <c r="CG1733"/>
      <c r="CH1733"/>
      <c r="CI1733"/>
      <c r="CJ1733"/>
      <c r="CK1733"/>
      <c r="CL1733"/>
      <c r="CM1733"/>
      <c r="CN1733"/>
      <c r="CO1733"/>
      <c r="CP1733"/>
      <c r="CQ1733"/>
      <c r="CR1733"/>
      <c r="CS1733"/>
      <c r="CT1733"/>
      <c r="CU1733"/>
      <c r="CV1733"/>
      <c r="CW1733"/>
      <c r="CX1733"/>
      <c r="CY1733"/>
      <c r="CZ1733"/>
      <c r="DA1733"/>
      <c r="DB1733"/>
      <c r="DC1733"/>
      <c r="DD1733"/>
      <c r="DE1733"/>
      <c r="DF1733"/>
      <c r="DG1733"/>
      <c r="DH1733"/>
      <c r="DI1733"/>
      <c r="DJ1733"/>
      <c r="DK1733"/>
    </row>
    <row r="1734" spans="1:115" s="10" customFormat="1" x14ac:dyDescent="0.25">
      <c r="A1734"/>
      <c r="C1734"/>
      <c r="D1734"/>
      <c r="E1734" s="8"/>
      <c r="F1734"/>
      <c r="G1734"/>
      <c r="H1734" s="62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  <c r="CG1734"/>
      <c r="CH1734"/>
      <c r="CI1734"/>
      <c r="CJ1734"/>
      <c r="CK1734"/>
      <c r="CL1734"/>
      <c r="CM1734"/>
      <c r="CN1734"/>
      <c r="CO1734"/>
      <c r="CP1734"/>
      <c r="CQ1734"/>
      <c r="CR1734"/>
      <c r="CS1734"/>
      <c r="CT1734"/>
      <c r="CU1734"/>
      <c r="CV1734"/>
      <c r="CW1734"/>
      <c r="CX1734"/>
      <c r="CY1734"/>
      <c r="CZ1734"/>
      <c r="DA1734"/>
      <c r="DB1734"/>
      <c r="DC1734"/>
      <c r="DD1734"/>
      <c r="DE1734"/>
      <c r="DF1734"/>
      <c r="DG1734"/>
      <c r="DH1734"/>
      <c r="DI1734"/>
      <c r="DJ1734"/>
      <c r="DK1734"/>
    </row>
    <row r="1735" spans="1:115" s="10" customFormat="1" x14ac:dyDescent="0.25">
      <c r="A1735"/>
      <c r="C1735"/>
      <c r="D1735"/>
      <c r="E1735" s="8"/>
      <c r="F1735"/>
      <c r="G1735"/>
      <c r="H1735" s="62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/>
      <c r="CF1735"/>
      <c r="CG1735"/>
      <c r="CH1735"/>
      <c r="CI1735"/>
      <c r="CJ1735"/>
      <c r="CK1735"/>
      <c r="CL1735"/>
      <c r="CM1735"/>
      <c r="CN1735"/>
      <c r="CO1735"/>
      <c r="CP1735"/>
      <c r="CQ1735"/>
      <c r="CR1735"/>
      <c r="CS1735"/>
      <c r="CT1735"/>
      <c r="CU1735"/>
      <c r="CV1735"/>
      <c r="CW1735"/>
      <c r="CX1735"/>
      <c r="CY1735"/>
      <c r="CZ1735"/>
      <c r="DA1735"/>
      <c r="DB1735"/>
      <c r="DC1735"/>
      <c r="DD1735"/>
      <c r="DE1735"/>
      <c r="DF1735"/>
      <c r="DG1735"/>
      <c r="DH1735"/>
      <c r="DI1735"/>
      <c r="DJ1735"/>
      <c r="DK1735"/>
    </row>
    <row r="1736" spans="1:115" s="10" customFormat="1" x14ac:dyDescent="0.25">
      <c r="A1736"/>
      <c r="C1736"/>
      <c r="D1736"/>
      <c r="E1736" s="8"/>
      <c r="F1736"/>
      <c r="G1736"/>
      <c r="H1736" s="62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  <c r="DG1736"/>
      <c r="DH1736"/>
      <c r="DI1736"/>
      <c r="DJ1736"/>
      <c r="DK1736"/>
    </row>
    <row r="1737" spans="1:115" s="10" customFormat="1" x14ac:dyDescent="0.25">
      <c r="A1737"/>
      <c r="C1737"/>
      <c r="D1737"/>
      <c r="E1737" s="8"/>
      <c r="F1737"/>
      <c r="G1737"/>
      <c r="H1737" s="62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/>
      <c r="CF1737"/>
      <c r="CG1737"/>
      <c r="CH1737"/>
      <c r="CI1737"/>
      <c r="CJ1737"/>
      <c r="CK1737"/>
      <c r="CL1737"/>
      <c r="CM1737"/>
      <c r="CN1737"/>
      <c r="CO1737"/>
      <c r="CP1737"/>
      <c r="CQ1737"/>
      <c r="CR1737"/>
      <c r="CS1737"/>
      <c r="CT1737"/>
      <c r="CU1737"/>
      <c r="CV1737"/>
      <c r="CW1737"/>
      <c r="CX1737"/>
      <c r="CY1737"/>
      <c r="CZ1737"/>
      <c r="DA1737"/>
      <c r="DB1737"/>
      <c r="DC1737"/>
      <c r="DD1737"/>
      <c r="DE1737"/>
      <c r="DF1737"/>
      <c r="DG1737"/>
      <c r="DH1737"/>
      <c r="DI1737"/>
      <c r="DJ1737"/>
      <c r="DK1737"/>
    </row>
    <row r="1738" spans="1:115" s="10" customFormat="1" x14ac:dyDescent="0.25">
      <c r="A1738"/>
      <c r="C1738"/>
      <c r="D1738"/>
      <c r="E1738" s="8"/>
      <c r="F1738"/>
      <c r="G1738"/>
      <c r="H1738" s="62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/>
      <c r="CF1738"/>
      <c r="CG1738"/>
      <c r="CH1738"/>
      <c r="CI1738"/>
      <c r="CJ1738"/>
      <c r="CK1738"/>
      <c r="CL1738"/>
      <c r="CM1738"/>
      <c r="CN1738"/>
      <c r="CO1738"/>
      <c r="CP1738"/>
      <c r="CQ1738"/>
      <c r="CR1738"/>
      <c r="CS1738"/>
      <c r="CT1738"/>
      <c r="CU1738"/>
      <c r="CV1738"/>
      <c r="CW1738"/>
      <c r="CX1738"/>
      <c r="CY1738"/>
      <c r="CZ1738"/>
      <c r="DA1738"/>
      <c r="DB1738"/>
      <c r="DC1738"/>
      <c r="DD1738"/>
      <c r="DE1738"/>
      <c r="DF1738"/>
      <c r="DG1738"/>
      <c r="DH1738"/>
      <c r="DI1738"/>
      <c r="DJ1738"/>
      <c r="DK1738"/>
    </row>
    <row r="1739" spans="1:115" s="10" customFormat="1" x14ac:dyDescent="0.25">
      <c r="A1739"/>
      <c r="C1739"/>
      <c r="D1739"/>
      <c r="E1739" s="8"/>
      <c r="F1739"/>
      <c r="G1739"/>
      <c r="H1739" s="62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/>
      <c r="CF1739"/>
      <c r="CG1739"/>
      <c r="CH1739"/>
      <c r="CI1739"/>
      <c r="CJ1739"/>
      <c r="CK1739"/>
      <c r="CL1739"/>
      <c r="CM1739"/>
      <c r="CN1739"/>
      <c r="CO1739"/>
      <c r="CP1739"/>
      <c r="CQ1739"/>
      <c r="CR1739"/>
      <c r="CS1739"/>
      <c r="CT1739"/>
      <c r="CU1739"/>
      <c r="CV1739"/>
      <c r="CW1739"/>
      <c r="CX1739"/>
      <c r="CY1739"/>
      <c r="CZ1739"/>
      <c r="DA1739"/>
      <c r="DB1739"/>
      <c r="DC1739"/>
      <c r="DD1739"/>
      <c r="DE1739"/>
      <c r="DF1739"/>
      <c r="DG1739"/>
      <c r="DH1739"/>
      <c r="DI1739"/>
      <c r="DJ1739"/>
      <c r="DK1739"/>
    </row>
    <row r="1740" spans="1:115" s="10" customFormat="1" x14ac:dyDescent="0.25">
      <c r="A1740"/>
      <c r="C1740"/>
      <c r="D1740"/>
      <c r="E1740" s="8"/>
      <c r="F1740"/>
      <c r="G1740"/>
      <c r="H1740" s="62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/>
      <c r="CF1740"/>
      <c r="CG1740"/>
      <c r="CH1740"/>
      <c r="CI1740"/>
      <c r="CJ1740"/>
      <c r="CK1740"/>
      <c r="CL1740"/>
      <c r="CM1740"/>
      <c r="CN1740"/>
      <c r="CO1740"/>
      <c r="CP1740"/>
      <c r="CQ1740"/>
      <c r="CR1740"/>
      <c r="CS1740"/>
      <c r="CT1740"/>
      <c r="CU1740"/>
      <c r="CV1740"/>
      <c r="CW1740"/>
      <c r="CX1740"/>
      <c r="CY1740"/>
      <c r="CZ1740"/>
      <c r="DA1740"/>
      <c r="DB1740"/>
      <c r="DC1740"/>
      <c r="DD1740"/>
      <c r="DE1740"/>
      <c r="DF1740"/>
      <c r="DG1740"/>
      <c r="DH1740"/>
      <c r="DI1740"/>
      <c r="DJ1740"/>
      <c r="DK1740"/>
    </row>
    <row r="1741" spans="1:115" s="10" customFormat="1" x14ac:dyDescent="0.25">
      <c r="A1741"/>
      <c r="C1741"/>
      <c r="D1741"/>
      <c r="E1741" s="8"/>
      <c r="F1741"/>
      <c r="G1741"/>
      <c r="H1741" s="62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/>
      <c r="CF1741"/>
      <c r="CG1741"/>
      <c r="CH1741"/>
      <c r="CI1741"/>
      <c r="CJ1741"/>
      <c r="CK1741"/>
      <c r="CL1741"/>
      <c r="CM1741"/>
      <c r="CN1741"/>
      <c r="CO1741"/>
      <c r="CP1741"/>
      <c r="CQ1741"/>
      <c r="CR1741"/>
      <c r="CS1741"/>
      <c r="CT1741"/>
      <c r="CU1741"/>
      <c r="CV1741"/>
      <c r="CW1741"/>
      <c r="CX1741"/>
      <c r="CY1741"/>
      <c r="CZ1741"/>
      <c r="DA1741"/>
      <c r="DB1741"/>
      <c r="DC1741"/>
      <c r="DD1741"/>
      <c r="DE1741"/>
      <c r="DF1741"/>
      <c r="DG1741"/>
      <c r="DH1741"/>
      <c r="DI1741"/>
      <c r="DJ1741"/>
      <c r="DK1741"/>
    </row>
    <row r="1742" spans="1:115" s="10" customFormat="1" x14ac:dyDescent="0.25">
      <c r="A1742"/>
      <c r="C1742"/>
      <c r="D1742"/>
      <c r="E1742" s="8"/>
      <c r="F1742"/>
      <c r="G1742"/>
      <c r="H1742" s="6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/>
      <c r="CF1742"/>
      <c r="CG1742"/>
      <c r="CH1742"/>
      <c r="CI1742"/>
      <c r="CJ1742"/>
      <c r="CK1742"/>
      <c r="CL1742"/>
      <c r="CM1742"/>
      <c r="CN1742"/>
      <c r="CO1742"/>
      <c r="CP1742"/>
      <c r="CQ1742"/>
      <c r="CR1742"/>
      <c r="CS1742"/>
      <c r="CT1742"/>
      <c r="CU1742"/>
      <c r="CV1742"/>
      <c r="CW1742"/>
      <c r="CX1742"/>
      <c r="CY1742"/>
      <c r="CZ1742"/>
      <c r="DA1742"/>
      <c r="DB1742"/>
      <c r="DC1742"/>
      <c r="DD1742"/>
      <c r="DE1742"/>
      <c r="DF1742"/>
      <c r="DG1742"/>
      <c r="DH1742"/>
      <c r="DI1742"/>
      <c r="DJ1742"/>
      <c r="DK1742"/>
    </row>
    <row r="1743" spans="1:115" s="10" customFormat="1" x14ac:dyDescent="0.25">
      <c r="A1743"/>
      <c r="C1743"/>
      <c r="D1743"/>
      <c r="E1743" s="8"/>
      <c r="F1743"/>
      <c r="G1743"/>
      <c r="H1743" s="62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  <c r="CQ1743"/>
      <c r="CR1743"/>
      <c r="CS1743"/>
      <c r="CT1743"/>
      <c r="CU1743"/>
      <c r="CV1743"/>
      <c r="CW1743"/>
      <c r="CX1743"/>
      <c r="CY1743"/>
      <c r="CZ1743"/>
      <c r="DA1743"/>
      <c r="DB1743"/>
      <c r="DC1743"/>
      <c r="DD1743"/>
      <c r="DE1743"/>
      <c r="DF1743"/>
      <c r="DG1743"/>
      <c r="DH1743"/>
      <c r="DI1743"/>
      <c r="DJ1743"/>
      <c r="DK1743"/>
    </row>
    <row r="1744" spans="1:115" s="10" customFormat="1" x14ac:dyDescent="0.25">
      <c r="A1744"/>
      <c r="C1744"/>
      <c r="D1744"/>
      <c r="E1744" s="8"/>
      <c r="F1744"/>
      <c r="G1744"/>
      <c r="H1744" s="62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/>
      <c r="CF1744"/>
      <c r="CG1744"/>
      <c r="CH1744"/>
      <c r="CI1744"/>
      <c r="CJ1744"/>
      <c r="CK1744"/>
      <c r="CL1744"/>
      <c r="CM1744"/>
      <c r="CN1744"/>
      <c r="CO1744"/>
      <c r="CP1744"/>
      <c r="CQ1744"/>
      <c r="CR1744"/>
      <c r="CS1744"/>
      <c r="CT1744"/>
      <c r="CU1744"/>
      <c r="CV1744"/>
      <c r="CW1744"/>
      <c r="CX1744"/>
      <c r="CY1744"/>
      <c r="CZ1744"/>
      <c r="DA1744"/>
      <c r="DB1744"/>
      <c r="DC1744"/>
      <c r="DD1744"/>
      <c r="DE1744"/>
      <c r="DF1744"/>
      <c r="DG1744"/>
      <c r="DH1744"/>
      <c r="DI1744"/>
      <c r="DJ1744"/>
      <c r="DK1744"/>
    </row>
    <row r="1745" spans="1:115" s="10" customFormat="1" x14ac:dyDescent="0.25">
      <c r="A1745"/>
      <c r="C1745"/>
      <c r="D1745"/>
      <c r="E1745" s="8"/>
      <c r="F1745"/>
      <c r="G1745"/>
      <c r="H1745" s="62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/>
      <c r="CF1745"/>
      <c r="CG1745"/>
      <c r="CH1745"/>
      <c r="CI1745"/>
      <c r="CJ1745"/>
      <c r="CK1745"/>
      <c r="CL1745"/>
      <c r="CM1745"/>
      <c r="CN1745"/>
      <c r="CO1745"/>
      <c r="CP1745"/>
      <c r="CQ1745"/>
      <c r="CR1745"/>
      <c r="CS1745"/>
      <c r="CT1745"/>
      <c r="CU1745"/>
      <c r="CV1745"/>
      <c r="CW1745"/>
      <c r="CX1745"/>
      <c r="CY1745"/>
      <c r="CZ1745"/>
      <c r="DA1745"/>
      <c r="DB1745"/>
      <c r="DC1745"/>
      <c r="DD1745"/>
      <c r="DE1745"/>
      <c r="DF1745"/>
      <c r="DG1745"/>
      <c r="DH1745"/>
      <c r="DI1745"/>
      <c r="DJ1745"/>
      <c r="DK1745"/>
    </row>
    <row r="1746" spans="1:115" s="10" customFormat="1" x14ac:dyDescent="0.25">
      <c r="A1746"/>
      <c r="C1746"/>
      <c r="D1746"/>
      <c r="E1746" s="8"/>
      <c r="F1746"/>
      <c r="G1746"/>
      <c r="H1746" s="62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/>
      <c r="CF1746"/>
      <c r="CG1746"/>
      <c r="CH1746"/>
      <c r="CI1746"/>
      <c r="CJ1746"/>
      <c r="CK1746"/>
      <c r="CL1746"/>
      <c r="CM1746"/>
      <c r="CN1746"/>
      <c r="CO1746"/>
      <c r="CP1746"/>
      <c r="CQ1746"/>
      <c r="CR1746"/>
      <c r="CS1746"/>
      <c r="CT1746"/>
      <c r="CU1746"/>
      <c r="CV1746"/>
      <c r="CW1746"/>
      <c r="CX1746"/>
      <c r="CY1746"/>
      <c r="CZ1746"/>
      <c r="DA1746"/>
      <c r="DB1746"/>
      <c r="DC1746"/>
      <c r="DD1746"/>
      <c r="DE1746"/>
      <c r="DF1746"/>
      <c r="DG1746"/>
      <c r="DH1746"/>
      <c r="DI1746"/>
      <c r="DJ1746"/>
      <c r="DK1746"/>
    </row>
    <row r="1747" spans="1:115" s="10" customFormat="1" x14ac:dyDescent="0.25">
      <c r="A1747"/>
      <c r="C1747"/>
      <c r="D1747"/>
      <c r="E1747" s="8"/>
      <c r="F1747"/>
      <c r="G1747"/>
      <c r="H1747" s="62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  <c r="CG1747"/>
      <c r="CH1747"/>
      <c r="CI1747"/>
      <c r="CJ1747"/>
      <c r="CK1747"/>
      <c r="CL1747"/>
      <c r="CM1747"/>
      <c r="CN1747"/>
      <c r="CO1747"/>
      <c r="CP1747"/>
      <c r="CQ1747"/>
      <c r="CR1747"/>
      <c r="CS1747"/>
      <c r="CT1747"/>
      <c r="CU1747"/>
      <c r="CV1747"/>
      <c r="CW1747"/>
      <c r="CX1747"/>
      <c r="CY1747"/>
      <c r="CZ1747"/>
      <c r="DA1747"/>
      <c r="DB1747"/>
      <c r="DC1747"/>
      <c r="DD1747"/>
      <c r="DE1747"/>
      <c r="DF1747"/>
      <c r="DG1747"/>
      <c r="DH1747"/>
      <c r="DI1747"/>
      <c r="DJ1747"/>
      <c r="DK1747"/>
    </row>
    <row r="1748" spans="1:115" s="10" customFormat="1" x14ac:dyDescent="0.25">
      <c r="A1748"/>
      <c r="C1748"/>
      <c r="D1748"/>
      <c r="E1748" s="8"/>
      <c r="F1748"/>
      <c r="G1748"/>
      <c r="H1748" s="62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/>
      <c r="CF1748"/>
      <c r="CG1748"/>
      <c r="CH1748"/>
      <c r="CI1748"/>
      <c r="CJ1748"/>
      <c r="CK1748"/>
      <c r="CL1748"/>
      <c r="CM1748"/>
      <c r="CN1748"/>
      <c r="CO1748"/>
      <c r="CP1748"/>
      <c r="CQ1748"/>
      <c r="CR1748"/>
      <c r="CS1748"/>
      <c r="CT1748"/>
      <c r="CU1748"/>
      <c r="CV1748"/>
      <c r="CW1748"/>
      <c r="CX1748"/>
      <c r="CY1748"/>
      <c r="CZ1748"/>
      <c r="DA1748"/>
      <c r="DB1748"/>
      <c r="DC1748"/>
      <c r="DD1748"/>
      <c r="DE1748"/>
      <c r="DF1748"/>
      <c r="DG1748"/>
      <c r="DH1748"/>
      <c r="DI1748"/>
      <c r="DJ1748"/>
      <c r="DK1748"/>
    </row>
    <row r="1749" spans="1:115" s="10" customFormat="1" x14ac:dyDescent="0.25">
      <c r="A1749"/>
      <c r="C1749"/>
      <c r="D1749"/>
      <c r="E1749" s="8"/>
      <c r="F1749"/>
      <c r="G1749"/>
      <c r="H1749" s="62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  <c r="CG1749"/>
      <c r="CH1749"/>
      <c r="CI1749"/>
      <c r="CJ1749"/>
      <c r="CK1749"/>
      <c r="CL1749"/>
      <c r="CM1749"/>
      <c r="CN1749"/>
      <c r="CO1749"/>
      <c r="CP1749"/>
      <c r="CQ1749"/>
      <c r="CR1749"/>
      <c r="CS1749"/>
      <c r="CT1749"/>
      <c r="CU1749"/>
      <c r="CV1749"/>
      <c r="CW1749"/>
      <c r="CX1749"/>
      <c r="CY1749"/>
      <c r="CZ1749"/>
      <c r="DA1749"/>
      <c r="DB1749"/>
      <c r="DC1749"/>
      <c r="DD1749"/>
      <c r="DE1749"/>
      <c r="DF1749"/>
      <c r="DG1749"/>
      <c r="DH1749"/>
      <c r="DI1749"/>
      <c r="DJ1749"/>
      <c r="DK1749"/>
    </row>
    <row r="1750" spans="1:115" s="10" customFormat="1" x14ac:dyDescent="0.25">
      <c r="A1750"/>
      <c r="C1750"/>
      <c r="D1750"/>
      <c r="E1750" s="8"/>
      <c r="F1750"/>
      <c r="G1750"/>
      <c r="H1750" s="62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/>
      <c r="CF1750"/>
      <c r="CG1750"/>
      <c r="CH1750"/>
      <c r="CI1750"/>
      <c r="CJ1750"/>
      <c r="CK1750"/>
      <c r="CL1750"/>
      <c r="CM1750"/>
      <c r="CN1750"/>
      <c r="CO1750"/>
      <c r="CP1750"/>
      <c r="CQ1750"/>
      <c r="CR1750"/>
      <c r="CS1750"/>
      <c r="CT1750"/>
      <c r="CU1750"/>
      <c r="CV1750"/>
      <c r="CW1750"/>
      <c r="CX1750"/>
      <c r="CY1750"/>
      <c r="CZ1750"/>
      <c r="DA1750"/>
      <c r="DB1750"/>
      <c r="DC1750"/>
      <c r="DD1750"/>
      <c r="DE1750"/>
      <c r="DF1750"/>
      <c r="DG1750"/>
      <c r="DH1750"/>
      <c r="DI1750"/>
      <c r="DJ1750"/>
      <c r="DK1750"/>
    </row>
    <row r="1751" spans="1:115" s="10" customFormat="1" x14ac:dyDescent="0.25">
      <c r="A1751"/>
      <c r="C1751"/>
      <c r="D1751"/>
      <c r="E1751" s="8"/>
      <c r="F1751"/>
      <c r="G1751"/>
      <c r="H1751" s="62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  <c r="CQ1751"/>
      <c r="CR1751"/>
      <c r="CS1751"/>
      <c r="CT1751"/>
      <c r="CU1751"/>
      <c r="CV1751"/>
      <c r="CW1751"/>
      <c r="CX1751"/>
      <c r="CY1751"/>
      <c r="CZ1751"/>
      <c r="DA1751"/>
      <c r="DB1751"/>
      <c r="DC1751"/>
      <c r="DD1751"/>
      <c r="DE1751"/>
      <c r="DF1751"/>
      <c r="DG1751"/>
      <c r="DH1751"/>
      <c r="DI1751"/>
      <c r="DJ1751"/>
      <c r="DK1751"/>
    </row>
    <row r="1752" spans="1:115" s="10" customFormat="1" x14ac:dyDescent="0.25">
      <c r="A1752"/>
      <c r="C1752"/>
      <c r="D1752"/>
      <c r="E1752" s="8"/>
      <c r="F1752"/>
      <c r="G1752"/>
      <c r="H1752" s="6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  <c r="CG1752"/>
      <c r="CH1752"/>
      <c r="CI1752"/>
      <c r="CJ1752"/>
      <c r="CK1752"/>
      <c r="CL1752"/>
      <c r="CM1752"/>
      <c r="CN1752"/>
      <c r="CO1752"/>
      <c r="CP1752"/>
      <c r="CQ1752"/>
      <c r="CR1752"/>
      <c r="CS1752"/>
      <c r="CT1752"/>
      <c r="CU1752"/>
      <c r="CV1752"/>
      <c r="CW1752"/>
      <c r="CX1752"/>
      <c r="CY1752"/>
      <c r="CZ1752"/>
      <c r="DA1752"/>
      <c r="DB1752"/>
      <c r="DC1752"/>
      <c r="DD1752"/>
      <c r="DE1752"/>
      <c r="DF1752"/>
      <c r="DG1752"/>
      <c r="DH1752"/>
      <c r="DI1752"/>
      <c r="DJ1752"/>
      <c r="DK1752"/>
    </row>
    <row r="1753" spans="1:115" s="10" customFormat="1" x14ac:dyDescent="0.25">
      <c r="A1753"/>
      <c r="C1753"/>
      <c r="D1753"/>
      <c r="E1753" s="8"/>
      <c r="F1753"/>
      <c r="G1753"/>
      <c r="H1753" s="62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  <c r="CG1753"/>
      <c r="CH1753"/>
      <c r="CI1753"/>
      <c r="CJ1753"/>
      <c r="CK1753"/>
      <c r="CL1753"/>
      <c r="CM1753"/>
      <c r="CN1753"/>
      <c r="CO1753"/>
      <c r="CP1753"/>
      <c r="CQ1753"/>
      <c r="CR1753"/>
      <c r="CS1753"/>
      <c r="CT1753"/>
      <c r="CU1753"/>
      <c r="CV1753"/>
      <c r="CW1753"/>
      <c r="CX1753"/>
      <c r="CY1753"/>
      <c r="CZ1753"/>
      <c r="DA1753"/>
      <c r="DB1753"/>
      <c r="DC1753"/>
      <c r="DD1753"/>
      <c r="DE1753"/>
      <c r="DF1753"/>
      <c r="DG1753"/>
      <c r="DH1753"/>
      <c r="DI1753"/>
      <c r="DJ1753"/>
      <c r="DK1753"/>
    </row>
    <row r="1754" spans="1:115" s="10" customFormat="1" x14ac:dyDescent="0.25">
      <c r="A1754"/>
      <c r="C1754"/>
      <c r="D1754"/>
      <c r="E1754" s="8"/>
      <c r="F1754"/>
      <c r="G1754"/>
      <c r="H1754" s="62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  <c r="CG1754"/>
      <c r="CH1754"/>
      <c r="CI1754"/>
      <c r="CJ1754"/>
      <c r="CK1754"/>
      <c r="CL1754"/>
      <c r="CM1754"/>
      <c r="CN1754"/>
      <c r="CO1754"/>
      <c r="CP1754"/>
      <c r="CQ1754"/>
      <c r="CR1754"/>
      <c r="CS1754"/>
      <c r="CT1754"/>
      <c r="CU1754"/>
      <c r="CV1754"/>
      <c r="CW1754"/>
      <c r="CX1754"/>
      <c r="CY1754"/>
      <c r="CZ1754"/>
      <c r="DA1754"/>
      <c r="DB1754"/>
      <c r="DC1754"/>
      <c r="DD1754"/>
      <c r="DE1754"/>
      <c r="DF1754"/>
      <c r="DG1754"/>
      <c r="DH1754"/>
      <c r="DI1754"/>
      <c r="DJ1754"/>
      <c r="DK1754"/>
    </row>
    <row r="1755" spans="1:115" s="10" customFormat="1" x14ac:dyDescent="0.25">
      <c r="A1755"/>
      <c r="C1755"/>
      <c r="D1755"/>
      <c r="E1755" s="8"/>
      <c r="F1755"/>
      <c r="G1755"/>
      <c r="H1755" s="62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  <c r="CG1755"/>
      <c r="CH1755"/>
      <c r="CI1755"/>
      <c r="CJ1755"/>
      <c r="CK1755"/>
      <c r="CL1755"/>
      <c r="CM1755"/>
      <c r="CN1755"/>
      <c r="CO1755"/>
      <c r="CP1755"/>
      <c r="CQ1755"/>
      <c r="CR1755"/>
      <c r="CS1755"/>
      <c r="CT1755"/>
      <c r="CU1755"/>
      <c r="CV1755"/>
      <c r="CW1755"/>
      <c r="CX1755"/>
      <c r="CY1755"/>
      <c r="CZ1755"/>
      <c r="DA1755"/>
      <c r="DB1755"/>
      <c r="DC1755"/>
      <c r="DD1755"/>
      <c r="DE1755"/>
      <c r="DF1755"/>
      <c r="DG1755"/>
      <c r="DH1755"/>
      <c r="DI1755"/>
      <c r="DJ1755"/>
      <c r="DK1755"/>
    </row>
    <row r="1756" spans="1:115" s="10" customFormat="1" x14ac:dyDescent="0.25">
      <c r="A1756"/>
      <c r="C1756"/>
      <c r="D1756"/>
      <c r="E1756" s="8"/>
      <c r="F1756"/>
      <c r="G1756"/>
      <c r="H1756" s="62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  <c r="CG1756"/>
      <c r="CH1756"/>
      <c r="CI1756"/>
      <c r="CJ1756"/>
      <c r="CK1756"/>
      <c r="CL1756"/>
      <c r="CM1756"/>
      <c r="CN1756"/>
      <c r="CO1756"/>
      <c r="CP1756"/>
      <c r="CQ1756"/>
      <c r="CR1756"/>
      <c r="CS1756"/>
      <c r="CT1756"/>
      <c r="CU1756"/>
      <c r="CV1756"/>
      <c r="CW1756"/>
      <c r="CX1756"/>
      <c r="CY1756"/>
      <c r="CZ1756"/>
      <c r="DA1756"/>
      <c r="DB1756"/>
      <c r="DC1756"/>
      <c r="DD1756"/>
      <c r="DE1756"/>
      <c r="DF1756"/>
      <c r="DG1756"/>
      <c r="DH1756"/>
      <c r="DI1756"/>
      <c r="DJ1756"/>
      <c r="DK1756"/>
    </row>
    <row r="1757" spans="1:115" s="10" customFormat="1" x14ac:dyDescent="0.25">
      <c r="A1757"/>
      <c r="C1757"/>
      <c r="D1757"/>
      <c r="E1757" s="8"/>
      <c r="F1757"/>
      <c r="G1757"/>
      <c r="H1757" s="62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  <c r="CG1757"/>
      <c r="CH1757"/>
      <c r="CI1757"/>
      <c r="CJ1757"/>
      <c r="CK1757"/>
      <c r="CL1757"/>
      <c r="CM1757"/>
      <c r="CN1757"/>
      <c r="CO1757"/>
      <c r="CP1757"/>
      <c r="CQ1757"/>
      <c r="CR1757"/>
      <c r="CS1757"/>
      <c r="CT1757"/>
      <c r="CU1757"/>
      <c r="CV1757"/>
      <c r="CW1757"/>
      <c r="CX1757"/>
      <c r="CY1757"/>
      <c r="CZ1757"/>
      <c r="DA1757"/>
      <c r="DB1757"/>
      <c r="DC1757"/>
      <c r="DD1757"/>
      <c r="DE1757"/>
      <c r="DF1757"/>
      <c r="DG1757"/>
      <c r="DH1757"/>
      <c r="DI1757"/>
      <c r="DJ1757"/>
      <c r="DK1757"/>
    </row>
    <row r="1758" spans="1:115" s="10" customFormat="1" x14ac:dyDescent="0.25">
      <c r="A1758"/>
      <c r="C1758"/>
      <c r="D1758"/>
      <c r="E1758" s="8"/>
      <c r="F1758"/>
      <c r="G1758"/>
      <c r="H1758" s="62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  <c r="CG1758"/>
      <c r="CH1758"/>
      <c r="CI1758"/>
      <c r="CJ1758"/>
      <c r="CK1758"/>
      <c r="CL1758"/>
      <c r="CM1758"/>
      <c r="CN1758"/>
      <c r="CO1758"/>
      <c r="CP1758"/>
      <c r="CQ1758"/>
      <c r="CR1758"/>
      <c r="CS1758"/>
      <c r="CT1758"/>
      <c r="CU1758"/>
      <c r="CV1758"/>
      <c r="CW1758"/>
      <c r="CX1758"/>
      <c r="CY1758"/>
      <c r="CZ1758"/>
      <c r="DA1758"/>
      <c r="DB1758"/>
      <c r="DC1758"/>
      <c r="DD1758"/>
      <c r="DE1758"/>
      <c r="DF1758"/>
      <c r="DG1758"/>
      <c r="DH1758"/>
      <c r="DI1758"/>
      <c r="DJ1758"/>
      <c r="DK1758"/>
    </row>
    <row r="1759" spans="1:115" s="10" customFormat="1" x14ac:dyDescent="0.25">
      <c r="A1759"/>
      <c r="C1759"/>
      <c r="D1759"/>
      <c r="E1759" s="8"/>
      <c r="F1759"/>
      <c r="G1759"/>
      <c r="H1759" s="62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  <c r="CG1759"/>
      <c r="CH1759"/>
      <c r="CI1759"/>
      <c r="CJ1759"/>
      <c r="CK1759"/>
      <c r="CL1759"/>
      <c r="CM1759"/>
      <c r="CN1759"/>
      <c r="CO1759"/>
      <c r="CP1759"/>
      <c r="CQ1759"/>
      <c r="CR1759"/>
      <c r="CS1759"/>
      <c r="CT1759"/>
      <c r="CU1759"/>
      <c r="CV1759"/>
      <c r="CW1759"/>
      <c r="CX1759"/>
      <c r="CY1759"/>
      <c r="CZ1759"/>
      <c r="DA1759"/>
      <c r="DB1759"/>
      <c r="DC1759"/>
      <c r="DD1759"/>
      <c r="DE1759"/>
      <c r="DF1759"/>
      <c r="DG1759"/>
      <c r="DH1759"/>
      <c r="DI1759"/>
      <c r="DJ1759"/>
      <c r="DK1759"/>
    </row>
    <row r="1760" spans="1:115" s="10" customFormat="1" x14ac:dyDescent="0.25">
      <c r="A1760"/>
      <c r="C1760"/>
      <c r="D1760"/>
      <c r="E1760" s="8"/>
      <c r="F1760"/>
      <c r="G1760"/>
      <c r="H1760" s="62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  <c r="CG1760"/>
      <c r="CH1760"/>
      <c r="CI1760"/>
      <c r="CJ1760"/>
      <c r="CK1760"/>
      <c r="CL1760"/>
      <c r="CM1760"/>
      <c r="CN1760"/>
      <c r="CO1760"/>
      <c r="CP1760"/>
      <c r="CQ1760"/>
      <c r="CR1760"/>
      <c r="CS1760"/>
      <c r="CT1760"/>
      <c r="CU1760"/>
      <c r="CV1760"/>
      <c r="CW1760"/>
      <c r="CX1760"/>
      <c r="CY1760"/>
      <c r="CZ1760"/>
      <c r="DA1760"/>
      <c r="DB1760"/>
      <c r="DC1760"/>
      <c r="DD1760"/>
      <c r="DE1760"/>
      <c r="DF1760"/>
      <c r="DG1760"/>
      <c r="DH1760"/>
      <c r="DI1760"/>
      <c r="DJ1760"/>
      <c r="DK1760"/>
    </row>
    <row r="1761" spans="1:115" s="10" customFormat="1" x14ac:dyDescent="0.25">
      <c r="A1761"/>
      <c r="C1761"/>
      <c r="D1761"/>
      <c r="E1761" s="8"/>
      <c r="F1761"/>
      <c r="G1761"/>
      <c r="H1761" s="62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  <c r="CG1761"/>
      <c r="CH1761"/>
      <c r="CI1761"/>
      <c r="CJ1761"/>
      <c r="CK1761"/>
      <c r="CL1761"/>
      <c r="CM1761"/>
      <c r="CN1761"/>
      <c r="CO1761"/>
      <c r="CP1761"/>
      <c r="CQ1761"/>
      <c r="CR1761"/>
      <c r="CS1761"/>
      <c r="CT1761"/>
      <c r="CU1761"/>
      <c r="CV1761"/>
      <c r="CW1761"/>
      <c r="CX1761"/>
      <c r="CY1761"/>
      <c r="CZ1761"/>
      <c r="DA1761"/>
      <c r="DB1761"/>
      <c r="DC1761"/>
      <c r="DD1761"/>
      <c r="DE1761"/>
      <c r="DF1761"/>
      <c r="DG1761"/>
      <c r="DH1761"/>
      <c r="DI1761"/>
      <c r="DJ1761"/>
      <c r="DK1761"/>
    </row>
    <row r="1762" spans="1:115" s="10" customFormat="1" x14ac:dyDescent="0.25">
      <c r="A1762"/>
      <c r="C1762"/>
      <c r="D1762"/>
      <c r="E1762" s="8"/>
      <c r="F1762"/>
      <c r="G1762"/>
      <c r="H1762" s="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  <c r="CG1762"/>
      <c r="CH1762"/>
      <c r="CI1762"/>
      <c r="CJ1762"/>
      <c r="CK1762"/>
      <c r="CL1762"/>
      <c r="CM1762"/>
      <c r="CN1762"/>
      <c r="CO1762"/>
      <c r="CP1762"/>
      <c r="CQ1762"/>
      <c r="CR1762"/>
      <c r="CS1762"/>
      <c r="CT1762"/>
      <c r="CU1762"/>
      <c r="CV1762"/>
      <c r="CW1762"/>
      <c r="CX1762"/>
      <c r="CY1762"/>
      <c r="CZ1762"/>
      <c r="DA1762"/>
      <c r="DB1762"/>
      <c r="DC1762"/>
      <c r="DD1762"/>
      <c r="DE1762"/>
      <c r="DF1762"/>
      <c r="DG1762"/>
      <c r="DH1762"/>
      <c r="DI1762"/>
      <c r="DJ1762"/>
      <c r="DK1762"/>
    </row>
    <row r="1763" spans="1:115" s="10" customFormat="1" x14ac:dyDescent="0.25">
      <c r="A1763"/>
      <c r="C1763"/>
      <c r="D1763"/>
      <c r="E1763" s="8"/>
      <c r="F1763"/>
      <c r="G1763"/>
      <c r="H1763" s="62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  <c r="CG1763"/>
      <c r="CH1763"/>
      <c r="CI1763"/>
      <c r="CJ1763"/>
      <c r="CK1763"/>
      <c r="CL1763"/>
      <c r="CM1763"/>
      <c r="CN1763"/>
      <c r="CO1763"/>
      <c r="CP1763"/>
      <c r="CQ1763"/>
      <c r="CR1763"/>
      <c r="CS1763"/>
      <c r="CT1763"/>
      <c r="CU1763"/>
      <c r="CV1763"/>
      <c r="CW1763"/>
      <c r="CX1763"/>
      <c r="CY1763"/>
      <c r="CZ1763"/>
      <c r="DA1763"/>
      <c r="DB1763"/>
      <c r="DC1763"/>
      <c r="DD1763"/>
      <c r="DE1763"/>
      <c r="DF1763"/>
      <c r="DG1763"/>
      <c r="DH1763"/>
      <c r="DI1763"/>
      <c r="DJ1763"/>
      <c r="DK1763"/>
    </row>
    <row r="1764" spans="1:115" s="10" customFormat="1" x14ac:dyDescent="0.25">
      <c r="A1764"/>
      <c r="C1764"/>
      <c r="D1764"/>
      <c r="E1764" s="8"/>
      <c r="F1764"/>
      <c r="G1764"/>
      <c r="H1764" s="62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  <c r="CQ1764"/>
      <c r="CR1764"/>
      <c r="CS1764"/>
      <c r="CT1764"/>
      <c r="CU1764"/>
      <c r="CV1764"/>
      <c r="CW1764"/>
      <c r="CX1764"/>
      <c r="CY1764"/>
      <c r="CZ1764"/>
      <c r="DA1764"/>
      <c r="DB1764"/>
      <c r="DC1764"/>
      <c r="DD1764"/>
      <c r="DE1764"/>
      <c r="DF1764"/>
      <c r="DG1764"/>
      <c r="DH1764"/>
      <c r="DI1764"/>
      <c r="DJ1764"/>
      <c r="DK1764"/>
    </row>
    <row r="1765" spans="1:115" s="10" customFormat="1" x14ac:dyDescent="0.25">
      <c r="A1765"/>
      <c r="C1765"/>
      <c r="D1765"/>
      <c r="E1765" s="8"/>
      <c r="F1765"/>
      <c r="G1765"/>
      <c r="H1765" s="62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  <c r="CG1765"/>
      <c r="CH1765"/>
      <c r="CI1765"/>
      <c r="CJ1765"/>
      <c r="CK1765"/>
      <c r="CL1765"/>
      <c r="CM1765"/>
      <c r="CN1765"/>
      <c r="CO1765"/>
      <c r="CP1765"/>
      <c r="CQ1765"/>
      <c r="CR1765"/>
      <c r="CS1765"/>
      <c r="CT1765"/>
      <c r="CU1765"/>
      <c r="CV1765"/>
      <c r="CW1765"/>
      <c r="CX1765"/>
      <c r="CY1765"/>
      <c r="CZ1765"/>
      <c r="DA1765"/>
      <c r="DB1765"/>
      <c r="DC1765"/>
      <c r="DD1765"/>
      <c r="DE1765"/>
      <c r="DF1765"/>
      <c r="DG1765"/>
      <c r="DH1765"/>
      <c r="DI1765"/>
      <c r="DJ1765"/>
      <c r="DK1765"/>
    </row>
    <row r="1766" spans="1:115" s="10" customFormat="1" x14ac:dyDescent="0.25">
      <c r="A1766"/>
      <c r="C1766"/>
      <c r="D1766"/>
      <c r="E1766" s="8"/>
      <c r="F1766"/>
      <c r="G1766"/>
      <c r="H1766" s="62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  <c r="CG1766"/>
      <c r="CH1766"/>
      <c r="CI1766"/>
      <c r="CJ1766"/>
      <c r="CK1766"/>
      <c r="CL1766"/>
      <c r="CM1766"/>
      <c r="CN1766"/>
      <c r="CO1766"/>
      <c r="CP1766"/>
      <c r="CQ1766"/>
      <c r="CR1766"/>
      <c r="CS1766"/>
      <c r="CT1766"/>
      <c r="CU1766"/>
      <c r="CV1766"/>
      <c r="CW1766"/>
      <c r="CX1766"/>
      <c r="CY1766"/>
      <c r="CZ1766"/>
      <c r="DA1766"/>
      <c r="DB1766"/>
      <c r="DC1766"/>
      <c r="DD1766"/>
      <c r="DE1766"/>
      <c r="DF1766"/>
      <c r="DG1766"/>
      <c r="DH1766"/>
      <c r="DI1766"/>
      <c r="DJ1766"/>
      <c r="DK1766"/>
    </row>
    <row r="1767" spans="1:115" s="10" customFormat="1" x14ac:dyDescent="0.25">
      <c r="A1767"/>
      <c r="C1767"/>
      <c r="D1767"/>
      <c r="E1767" s="8"/>
      <c r="F1767"/>
      <c r="G1767"/>
      <c r="H1767" s="62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/>
      <c r="CF1767"/>
      <c r="CG1767"/>
      <c r="CH1767"/>
      <c r="CI1767"/>
      <c r="CJ1767"/>
      <c r="CK1767"/>
      <c r="CL1767"/>
      <c r="CM1767"/>
      <c r="CN1767"/>
      <c r="CO1767"/>
      <c r="CP1767"/>
      <c r="CQ1767"/>
      <c r="CR1767"/>
      <c r="CS1767"/>
      <c r="CT1767"/>
      <c r="CU1767"/>
      <c r="CV1767"/>
      <c r="CW1767"/>
      <c r="CX1767"/>
      <c r="CY1767"/>
      <c r="CZ1767"/>
      <c r="DA1767"/>
      <c r="DB1767"/>
      <c r="DC1767"/>
      <c r="DD1767"/>
      <c r="DE1767"/>
      <c r="DF1767"/>
      <c r="DG1767"/>
      <c r="DH1767"/>
      <c r="DI1767"/>
      <c r="DJ1767"/>
      <c r="DK1767"/>
    </row>
    <row r="1768" spans="1:115" s="10" customFormat="1" x14ac:dyDescent="0.25">
      <c r="A1768"/>
      <c r="C1768"/>
      <c r="D1768"/>
      <c r="E1768" s="8"/>
      <c r="F1768"/>
      <c r="G1768"/>
      <c r="H1768" s="62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/>
      <c r="CF1768"/>
      <c r="CG1768"/>
      <c r="CH1768"/>
      <c r="CI1768"/>
      <c r="CJ1768"/>
      <c r="CK1768"/>
      <c r="CL1768"/>
      <c r="CM1768"/>
      <c r="CN1768"/>
      <c r="CO1768"/>
      <c r="CP1768"/>
      <c r="CQ1768"/>
      <c r="CR1768"/>
      <c r="CS1768"/>
      <c r="CT1768"/>
      <c r="CU1768"/>
      <c r="CV1768"/>
      <c r="CW1768"/>
      <c r="CX1768"/>
      <c r="CY1768"/>
      <c r="CZ1768"/>
      <c r="DA1768"/>
      <c r="DB1768"/>
      <c r="DC1768"/>
      <c r="DD1768"/>
      <c r="DE1768"/>
      <c r="DF1768"/>
      <c r="DG1768"/>
      <c r="DH1768"/>
      <c r="DI1768"/>
      <c r="DJ1768"/>
      <c r="DK1768"/>
    </row>
    <row r="1769" spans="1:115" s="10" customFormat="1" x14ac:dyDescent="0.25">
      <c r="A1769"/>
      <c r="C1769"/>
      <c r="D1769"/>
      <c r="E1769" s="8"/>
      <c r="F1769"/>
      <c r="G1769"/>
      <c r="H1769" s="62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/>
      <c r="CF1769"/>
      <c r="CG1769"/>
      <c r="CH1769"/>
      <c r="CI1769"/>
      <c r="CJ1769"/>
      <c r="CK1769"/>
      <c r="CL1769"/>
      <c r="CM1769"/>
      <c r="CN1769"/>
      <c r="CO1769"/>
      <c r="CP1769"/>
      <c r="CQ1769"/>
      <c r="CR1769"/>
      <c r="CS1769"/>
      <c r="CT1769"/>
      <c r="CU1769"/>
      <c r="CV1769"/>
      <c r="CW1769"/>
      <c r="CX1769"/>
      <c r="CY1769"/>
      <c r="CZ1769"/>
      <c r="DA1769"/>
      <c r="DB1769"/>
      <c r="DC1769"/>
      <c r="DD1769"/>
      <c r="DE1769"/>
      <c r="DF1769"/>
      <c r="DG1769"/>
      <c r="DH1769"/>
      <c r="DI1769"/>
      <c r="DJ1769"/>
      <c r="DK1769"/>
    </row>
    <row r="1770" spans="1:115" s="10" customFormat="1" x14ac:dyDescent="0.25">
      <c r="A1770"/>
      <c r="C1770"/>
      <c r="D1770"/>
      <c r="E1770" s="8"/>
      <c r="F1770"/>
      <c r="G1770"/>
      <c r="H1770" s="62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/>
      <c r="CF1770"/>
      <c r="CG1770"/>
      <c r="CH1770"/>
      <c r="CI1770"/>
      <c r="CJ1770"/>
      <c r="CK1770"/>
      <c r="CL1770"/>
      <c r="CM1770"/>
      <c r="CN1770"/>
      <c r="CO1770"/>
      <c r="CP1770"/>
      <c r="CQ1770"/>
      <c r="CR1770"/>
      <c r="CS1770"/>
      <c r="CT1770"/>
      <c r="CU1770"/>
      <c r="CV1770"/>
      <c r="CW1770"/>
      <c r="CX1770"/>
      <c r="CY1770"/>
      <c r="CZ1770"/>
      <c r="DA1770"/>
      <c r="DB1770"/>
      <c r="DC1770"/>
      <c r="DD1770"/>
      <c r="DE1770"/>
      <c r="DF1770"/>
      <c r="DG1770"/>
      <c r="DH1770"/>
      <c r="DI1770"/>
      <c r="DJ1770"/>
      <c r="DK1770"/>
    </row>
    <row r="1771" spans="1:115" s="10" customFormat="1" x14ac:dyDescent="0.25">
      <c r="A1771"/>
      <c r="C1771"/>
      <c r="D1771"/>
      <c r="E1771" s="8"/>
      <c r="F1771"/>
      <c r="G1771"/>
      <c r="H1771" s="62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  <c r="CG1771"/>
      <c r="CH1771"/>
      <c r="CI1771"/>
      <c r="CJ1771"/>
      <c r="CK1771"/>
      <c r="CL1771"/>
      <c r="CM1771"/>
      <c r="CN1771"/>
      <c r="CO1771"/>
      <c r="CP1771"/>
      <c r="CQ1771"/>
      <c r="CR1771"/>
      <c r="CS1771"/>
      <c r="CT1771"/>
      <c r="CU1771"/>
      <c r="CV1771"/>
      <c r="CW1771"/>
      <c r="CX1771"/>
      <c r="CY1771"/>
      <c r="CZ1771"/>
      <c r="DA1771"/>
      <c r="DB1771"/>
      <c r="DC1771"/>
      <c r="DD1771"/>
      <c r="DE1771"/>
      <c r="DF1771"/>
      <c r="DG1771"/>
      <c r="DH1771"/>
      <c r="DI1771"/>
      <c r="DJ1771"/>
      <c r="DK1771"/>
    </row>
    <row r="1772" spans="1:115" s="10" customFormat="1" x14ac:dyDescent="0.25">
      <c r="A1772"/>
      <c r="C1772"/>
      <c r="D1772"/>
      <c r="E1772" s="8"/>
      <c r="F1772"/>
      <c r="G1772"/>
      <c r="H1772" s="6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  <c r="CG1772"/>
      <c r="CH1772"/>
      <c r="CI1772"/>
      <c r="CJ1772"/>
      <c r="CK1772"/>
      <c r="CL1772"/>
      <c r="CM1772"/>
      <c r="CN1772"/>
      <c r="CO1772"/>
      <c r="CP1772"/>
      <c r="CQ1772"/>
      <c r="CR1772"/>
      <c r="CS1772"/>
      <c r="CT1772"/>
      <c r="CU1772"/>
      <c r="CV1772"/>
      <c r="CW1772"/>
      <c r="CX1772"/>
      <c r="CY1772"/>
      <c r="CZ1772"/>
      <c r="DA1772"/>
      <c r="DB1772"/>
      <c r="DC1772"/>
      <c r="DD1772"/>
      <c r="DE1772"/>
      <c r="DF1772"/>
      <c r="DG1772"/>
      <c r="DH1772"/>
      <c r="DI1772"/>
      <c r="DJ1772"/>
      <c r="DK1772"/>
    </row>
    <row r="1773" spans="1:115" s="10" customFormat="1" x14ac:dyDescent="0.25">
      <c r="A1773"/>
      <c r="C1773"/>
      <c r="D1773"/>
      <c r="E1773" s="8"/>
      <c r="F1773"/>
      <c r="G1773"/>
      <c r="H1773" s="62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  <c r="CG1773"/>
      <c r="CH1773"/>
      <c r="CI1773"/>
      <c r="CJ1773"/>
      <c r="CK1773"/>
      <c r="CL1773"/>
      <c r="CM1773"/>
      <c r="CN1773"/>
      <c r="CO1773"/>
      <c r="CP1773"/>
      <c r="CQ1773"/>
      <c r="CR1773"/>
      <c r="CS1773"/>
      <c r="CT1773"/>
      <c r="CU1773"/>
      <c r="CV1773"/>
      <c r="CW1773"/>
      <c r="CX1773"/>
      <c r="CY1773"/>
      <c r="CZ1773"/>
      <c r="DA1773"/>
      <c r="DB1773"/>
      <c r="DC1773"/>
      <c r="DD1773"/>
      <c r="DE1773"/>
      <c r="DF1773"/>
      <c r="DG1773"/>
      <c r="DH1773"/>
      <c r="DI1773"/>
      <c r="DJ1773"/>
      <c r="DK1773"/>
    </row>
    <row r="1774" spans="1:115" s="10" customFormat="1" x14ac:dyDescent="0.25">
      <c r="A1774"/>
      <c r="C1774"/>
      <c r="D1774"/>
      <c r="E1774" s="8"/>
      <c r="F1774"/>
      <c r="G1774"/>
      <c r="H1774" s="62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</row>
    <row r="1775" spans="1:115" s="10" customFormat="1" x14ac:dyDescent="0.25">
      <c r="A1775"/>
      <c r="C1775"/>
      <c r="D1775"/>
      <c r="E1775" s="8"/>
      <c r="F1775"/>
      <c r="G1775"/>
      <c r="H1775" s="62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</row>
    <row r="1776" spans="1:115" s="10" customFormat="1" x14ac:dyDescent="0.25">
      <c r="A1776"/>
      <c r="C1776"/>
      <c r="D1776"/>
      <c r="E1776" s="8"/>
      <c r="F1776"/>
      <c r="G1776"/>
      <c r="H1776" s="62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</row>
    <row r="1777" spans="1:115" s="10" customFormat="1" x14ac:dyDescent="0.25">
      <c r="A1777"/>
      <c r="C1777"/>
      <c r="D1777"/>
      <c r="E1777" s="8"/>
      <c r="F1777"/>
      <c r="G1777"/>
      <c r="H1777" s="62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</row>
    <row r="1778" spans="1:115" s="10" customFormat="1" x14ac:dyDescent="0.25">
      <c r="A1778"/>
      <c r="C1778"/>
      <c r="D1778"/>
      <c r="E1778" s="8"/>
      <c r="F1778"/>
      <c r="G1778"/>
      <c r="H1778" s="62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</row>
    <row r="1779" spans="1:115" s="10" customFormat="1" x14ac:dyDescent="0.25">
      <c r="A1779"/>
      <c r="C1779"/>
      <c r="D1779"/>
      <c r="E1779" s="8"/>
      <c r="F1779"/>
      <c r="G1779"/>
      <c r="H1779" s="62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</row>
    <row r="1780" spans="1:115" s="10" customFormat="1" x14ac:dyDescent="0.25">
      <c r="A1780"/>
      <c r="C1780"/>
      <c r="D1780"/>
      <c r="E1780" s="8"/>
      <c r="F1780"/>
      <c r="G1780"/>
      <c r="H1780" s="62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</row>
    <row r="1781" spans="1:115" s="10" customFormat="1" x14ac:dyDescent="0.25">
      <c r="A1781"/>
      <c r="C1781"/>
      <c r="D1781"/>
      <c r="E1781" s="8"/>
      <c r="F1781"/>
      <c r="G1781"/>
      <c r="H1781" s="62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</row>
    <row r="1782" spans="1:115" s="10" customFormat="1" x14ac:dyDescent="0.25">
      <c r="A1782"/>
      <c r="C1782"/>
      <c r="D1782"/>
      <c r="E1782" s="8"/>
      <c r="F1782"/>
      <c r="G1782"/>
      <c r="H1782" s="6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</row>
    <row r="1783" spans="1:115" s="10" customFormat="1" x14ac:dyDescent="0.25">
      <c r="A1783"/>
      <c r="C1783"/>
      <c r="D1783"/>
      <c r="E1783" s="8"/>
      <c r="F1783"/>
      <c r="G1783"/>
      <c r="H1783" s="62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</row>
    <row r="1784" spans="1:115" s="10" customFormat="1" x14ac:dyDescent="0.25">
      <c r="A1784"/>
      <c r="C1784"/>
      <c r="D1784"/>
      <c r="E1784" s="8"/>
      <c r="F1784"/>
      <c r="G1784"/>
      <c r="H1784" s="62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</row>
    <row r="1785" spans="1:115" s="10" customFormat="1" x14ac:dyDescent="0.25">
      <c r="A1785"/>
      <c r="C1785"/>
      <c r="D1785"/>
      <c r="E1785" s="8"/>
      <c r="F1785"/>
      <c r="G1785"/>
      <c r="H1785" s="62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</row>
    <row r="1786" spans="1:115" s="10" customFormat="1" x14ac:dyDescent="0.25">
      <c r="A1786"/>
      <c r="C1786"/>
      <c r="D1786"/>
      <c r="E1786" s="8"/>
      <c r="F1786"/>
      <c r="G1786"/>
      <c r="H1786" s="62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</row>
    <row r="1787" spans="1:115" s="10" customFormat="1" x14ac:dyDescent="0.25">
      <c r="A1787"/>
      <c r="C1787"/>
      <c r="D1787"/>
      <c r="E1787" s="8"/>
      <c r="F1787"/>
      <c r="G1787"/>
      <c r="H1787" s="62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</row>
    <row r="1788" spans="1:115" s="10" customFormat="1" x14ac:dyDescent="0.25">
      <c r="A1788"/>
      <c r="C1788"/>
      <c r="D1788"/>
      <c r="E1788" s="8"/>
      <c r="F1788"/>
      <c r="G1788"/>
      <c r="H1788" s="62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</row>
    <row r="1789" spans="1:115" s="10" customFormat="1" x14ac:dyDescent="0.25">
      <c r="A1789"/>
      <c r="C1789"/>
      <c r="D1789"/>
      <c r="E1789" s="8"/>
      <c r="F1789"/>
      <c r="G1789"/>
      <c r="H1789" s="62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</row>
    <row r="1790" spans="1:115" s="10" customFormat="1" x14ac:dyDescent="0.25">
      <c r="A1790"/>
      <c r="C1790"/>
      <c r="D1790"/>
      <c r="E1790" s="8"/>
      <c r="F1790"/>
      <c r="G1790"/>
      <c r="H1790" s="62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</row>
    <row r="1791" spans="1:115" s="10" customFormat="1" x14ac:dyDescent="0.25">
      <c r="A1791"/>
      <c r="C1791"/>
      <c r="D1791"/>
      <c r="E1791" s="8"/>
      <c r="F1791"/>
      <c r="G1791"/>
      <c r="H1791" s="62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</row>
    <row r="1792" spans="1:115" s="10" customFormat="1" x14ac:dyDescent="0.25">
      <c r="A1792"/>
      <c r="C1792"/>
      <c r="D1792"/>
      <c r="E1792" s="8"/>
      <c r="F1792"/>
      <c r="G1792"/>
      <c r="H1792" s="6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</row>
    <row r="1793" spans="1:115" s="10" customFormat="1" x14ac:dyDescent="0.25">
      <c r="A1793"/>
      <c r="C1793"/>
      <c r="D1793"/>
      <c r="E1793" s="8"/>
      <c r="F1793"/>
      <c r="G1793"/>
      <c r="H1793" s="62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</row>
    <row r="1794" spans="1:115" s="10" customFormat="1" x14ac:dyDescent="0.25">
      <c r="A1794"/>
      <c r="C1794"/>
      <c r="D1794"/>
      <c r="E1794" s="8"/>
      <c r="F1794"/>
      <c r="G1794"/>
      <c r="H1794" s="62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</row>
    <row r="1795" spans="1:115" s="10" customFormat="1" x14ac:dyDescent="0.25">
      <c r="A1795"/>
      <c r="C1795"/>
      <c r="D1795"/>
      <c r="E1795" s="8"/>
      <c r="F1795"/>
      <c r="G1795"/>
      <c r="H1795" s="62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</row>
    <row r="1796" spans="1:115" s="10" customFormat="1" x14ac:dyDescent="0.25">
      <c r="A1796"/>
      <c r="C1796"/>
      <c r="D1796"/>
      <c r="E1796" s="8"/>
      <c r="F1796"/>
      <c r="G1796"/>
      <c r="H1796" s="62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</row>
    <row r="1797" spans="1:115" s="10" customFormat="1" x14ac:dyDescent="0.25">
      <c r="A1797"/>
      <c r="C1797"/>
      <c r="D1797"/>
      <c r="E1797" s="8"/>
      <c r="F1797"/>
      <c r="G1797"/>
      <c r="H1797" s="62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</row>
    <row r="1798" spans="1:115" s="10" customFormat="1" x14ac:dyDescent="0.25">
      <c r="A1798"/>
      <c r="C1798"/>
      <c r="D1798"/>
      <c r="E1798" s="8"/>
      <c r="F1798"/>
      <c r="G1798"/>
      <c r="H1798" s="62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</row>
    <row r="1799" spans="1:115" s="10" customFormat="1" x14ac:dyDescent="0.25">
      <c r="A1799"/>
      <c r="C1799"/>
      <c r="D1799"/>
      <c r="E1799" s="8"/>
      <c r="F1799"/>
      <c r="G1799"/>
      <c r="H1799" s="62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</row>
    <row r="1800" spans="1:115" s="10" customFormat="1" x14ac:dyDescent="0.25">
      <c r="A1800"/>
      <c r="C1800"/>
      <c r="D1800"/>
      <c r="E1800" s="8"/>
      <c r="F1800"/>
      <c r="G1800"/>
      <c r="H1800" s="62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</row>
    <row r="1801" spans="1:115" s="10" customFormat="1" x14ac:dyDescent="0.25">
      <c r="A1801"/>
      <c r="C1801"/>
      <c r="D1801"/>
      <c r="E1801" s="8"/>
      <c r="F1801"/>
      <c r="G1801"/>
      <c r="H1801" s="62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</row>
    <row r="1802" spans="1:115" s="10" customFormat="1" x14ac:dyDescent="0.25">
      <c r="A1802"/>
      <c r="C1802"/>
      <c r="D1802"/>
      <c r="E1802" s="8"/>
      <c r="F1802"/>
      <c r="G1802"/>
      <c r="H1802" s="6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</row>
    <row r="1803" spans="1:115" s="10" customFormat="1" x14ac:dyDescent="0.25">
      <c r="A1803"/>
      <c r="C1803"/>
      <c r="D1803"/>
      <c r="E1803" s="8"/>
      <c r="F1803"/>
      <c r="G1803"/>
      <c r="H1803" s="62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</row>
    <row r="1804" spans="1:115" s="10" customFormat="1" x14ac:dyDescent="0.25">
      <c r="A1804"/>
      <c r="C1804"/>
      <c r="D1804"/>
      <c r="E1804" s="8"/>
      <c r="F1804"/>
      <c r="G1804"/>
      <c r="H1804" s="62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</row>
    <row r="1805" spans="1:115" s="10" customFormat="1" x14ac:dyDescent="0.25">
      <c r="A1805"/>
      <c r="C1805"/>
      <c r="D1805"/>
      <c r="E1805" s="8"/>
      <c r="F1805"/>
      <c r="G1805"/>
      <c r="H1805" s="62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</row>
    <row r="1806" spans="1:115" s="10" customFormat="1" x14ac:dyDescent="0.25">
      <c r="A1806"/>
      <c r="C1806"/>
      <c r="D1806"/>
      <c r="E1806" s="8"/>
      <c r="F1806"/>
      <c r="G1806"/>
      <c r="H1806" s="62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</row>
    <row r="1807" spans="1:115" s="10" customFormat="1" x14ac:dyDescent="0.25">
      <c r="A1807"/>
      <c r="C1807"/>
      <c r="D1807"/>
      <c r="E1807" s="8"/>
      <c r="F1807"/>
      <c r="G1807"/>
      <c r="H1807" s="62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</row>
    <row r="1808" spans="1:115" s="10" customFormat="1" x14ac:dyDescent="0.25">
      <c r="A1808"/>
      <c r="C1808"/>
      <c r="D1808"/>
      <c r="E1808" s="8"/>
      <c r="F1808"/>
      <c r="G1808"/>
      <c r="H1808" s="62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</row>
    <row r="1809" spans="1:115" s="10" customFormat="1" x14ac:dyDescent="0.25">
      <c r="A1809"/>
      <c r="C1809"/>
      <c r="D1809"/>
      <c r="E1809" s="8"/>
      <c r="F1809"/>
      <c r="G1809"/>
      <c r="H1809" s="62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</row>
    <row r="1810" spans="1:115" s="10" customFormat="1" x14ac:dyDescent="0.25">
      <c r="A1810"/>
      <c r="C1810"/>
      <c r="D1810"/>
      <c r="E1810" s="8"/>
      <c r="F1810"/>
      <c r="G1810"/>
      <c r="H1810" s="62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</row>
    <row r="1811" spans="1:115" s="10" customFormat="1" x14ac:dyDescent="0.25">
      <c r="A1811"/>
      <c r="C1811"/>
      <c r="D1811"/>
      <c r="E1811" s="8"/>
      <c r="F1811"/>
      <c r="G1811"/>
      <c r="H1811" s="62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</row>
    <row r="1812" spans="1:115" s="10" customFormat="1" x14ac:dyDescent="0.25">
      <c r="A1812"/>
      <c r="C1812"/>
      <c r="D1812"/>
      <c r="E1812" s="8"/>
      <c r="F1812"/>
      <c r="G1812"/>
      <c r="H1812" s="6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</row>
    <row r="1813" spans="1:115" s="10" customFormat="1" x14ac:dyDescent="0.25">
      <c r="A1813"/>
      <c r="C1813"/>
      <c r="D1813"/>
      <c r="E1813" s="8"/>
      <c r="F1813"/>
      <c r="G1813"/>
      <c r="H1813" s="62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</row>
    <row r="1814" spans="1:115" s="10" customFormat="1" x14ac:dyDescent="0.25">
      <c r="A1814"/>
      <c r="C1814"/>
      <c r="D1814"/>
      <c r="E1814" s="8"/>
      <c r="F1814"/>
      <c r="G1814"/>
      <c r="H1814" s="62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</row>
    <row r="1815" spans="1:115" s="10" customFormat="1" x14ac:dyDescent="0.25">
      <c r="A1815"/>
      <c r="C1815"/>
      <c r="D1815"/>
      <c r="E1815" s="8"/>
      <c r="F1815"/>
      <c r="G1815"/>
      <c r="H1815" s="62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</row>
    <row r="1816" spans="1:115" s="10" customFormat="1" x14ac:dyDescent="0.25">
      <c r="A1816"/>
      <c r="C1816"/>
      <c r="D1816"/>
      <c r="E1816" s="8"/>
      <c r="F1816"/>
      <c r="G1816"/>
      <c r="H1816" s="62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</row>
    <row r="1817" spans="1:115" s="10" customFormat="1" x14ac:dyDescent="0.25">
      <c r="A1817"/>
      <c r="C1817"/>
      <c r="D1817"/>
      <c r="E1817" s="8"/>
      <c r="F1817"/>
      <c r="G1817"/>
      <c r="H1817" s="62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</row>
    <row r="1818" spans="1:115" s="10" customFormat="1" x14ac:dyDescent="0.25">
      <c r="A1818"/>
      <c r="C1818"/>
      <c r="D1818"/>
      <c r="E1818" s="8"/>
      <c r="F1818"/>
      <c r="G1818"/>
      <c r="H1818" s="62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</row>
    <row r="1819" spans="1:115" s="10" customFormat="1" x14ac:dyDescent="0.25">
      <c r="A1819"/>
      <c r="C1819"/>
      <c r="D1819"/>
      <c r="E1819" s="8"/>
      <c r="F1819"/>
      <c r="G1819"/>
      <c r="H1819" s="62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</row>
    <row r="1820" spans="1:115" s="10" customFormat="1" x14ac:dyDescent="0.25">
      <c r="A1820"/>
      <c r="C1820"/>
      <c r="D1820"/>
      <c r="E1820" s="8"/>
      <c r="F1820"/>
      <c r="G1820"/>
      <c r="H1820" s="62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</row>
    <row r="1821" spans="1:115" s="10" customFormat="1" x14ac:dyDescent="0.25">
      <c r="A1821"/>
      <c r="C1821"/>
      <c r="D1821"/>
      <c r="E1821" s="8"/>
      <c r="F1821"/>
      <c r="G1821"/>
      <c r="H1821" s="62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</row>
    <row r="1822" spans="1:115" s="10" customFormat="1" x14ac:dyDescent="0.25">
      <c r="A1822"/>
      <c r="C1822"/>
      <c r="D1822"/>
      <c r="E1822" s="8"/>
      <c r="F1822"/>
      <c r="G1822"/>
      <c r="H1822" s="6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</row>
    <row r="1823" spans="1:115" s="10" customFormat="1" x14ac:dyDescent="0.25">
      <c r="A1823"/>
      <c r="C1823"/>
      <c r="D1823"/>
      <c r="E1823" s="8"/>
      <c r="F1823"/>
      <c r="G1823"/>
      <c r="H1823" s="62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</row>
    <row r="1824" spans="1:115" s="10" customFormat="1" x14ac:dyDescent="0.25">
      <c r="A1824"/>
      <c r="C1824"/>
      <c r="D1824"/>
      <c r="E1824" s="8"/>
      <c r="F1824"/>
      <c r="G1824"/>
      <c r="H1824" s="62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</row>
    <row r="1825" spans="1:115" s="10" customFormat="1" x14ac:dyDescent="0.25">
      <c r="A1825"/>
      <c r="C1825"/>
      <c r="D1825"/>
      <c r="E1825" s="8"/>
      <c r="F1825"/>
      <c r="G1825"/>
      <c r="H1825" s="62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</row>
    <row r="1826" spans="1:115" s="10" customFormat="1" x14ac:dyDescent="0.25">
      <c r="A1826"/>
      <c r="C1826"/>
      <c r="D1826"/>
      <c r="E1826" s="8"/>
      <c r="F1826"/>
      <c r="G1826"/>
      <c r="H1826" s="62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</row>
    <row r="1827" spans="1:115" s="10" customFormat="1" x14ac:dyDescent="0.25">
      <c r="A1827"/>
      <c r="C1827"/>
      <c r="D1827"/>
      <c r="E1827" s="8"/>
      <c r="F1827"/>
      <c r="G1827"/>
      <c r="H1827" s="62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</row>
    <row r="1828" spans="1:115" s="10" customFormat="1" x14ac:dyDescent="0.25">
      <c r="A1828"/>
      <c r="C1828"/>
      <c r="D1828"/>
      <c r="E1828" s="8"/>
      <c r="F1828"/>
      <c r="G1828"/>
      <c r="H1828" s="62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</row>
    <row r="1829" spans="1:115" s="10" customFormat="1" x14ac:dyDescent="0.25">
      <c r="A1829"/>
      <c r="C1829"/>
      <c r="D1829"/>
      <c r="E1829" s="8"/>
      <c r="F1829"/>
      <c r="G1829"/>
      <c r="H1829" s="62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</row>
    <row r="1830" spans="1:115" s="10" customFormat="1" x14ac:dyDescent="0.25">
      <c r="A1830"/>
      <c r="C1830"/>
      <c r="D1830"/>
      <c r="E1830" s="8"/>
      <c r="F1830"/>
      <c r="G1830"/>
      <c r="H1830" s="62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</row>
    <row r="1831" spans="1:115" s="10" customFormat="1" x14ac:dyDescent="0.25">
      <c r="A1831"/>
      <c r="C1831"/>
      <c r="D1831"/>
      <c r="E1831" s="8"/>
      <c r="F1831"/>
      <c r="G1831"/>
      <c r="H1831" s="62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</row>
    <row r="1832" spans="1:115" s="10" customFormat="1" x14ac:dyDescent="0.25">
      <c r="A1832"/>
      <c r="C1832"/>
      <c r="D1832"/>
      <c r="E1832" s="8"/>
      <c r="F1832"/>
      <c r="G1832"/>
      <c r="H1832" s="6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</row>
    <row r="1833" spans="1:115" s="10" customFormat="1" x14ac:dyDescent="0.25">
      <c r="A1833"/>
      <c r="C1833"/>
      <c r="D1833"/>
      <c r="E1833" s="8"/>
      <c r="F1833"/>
      <c r="G1833"/>
      <c r="H1833" s="62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</row>
    <row r="1834" spans="1:115" s="10" customFormat="1" x14ac:dyDescent="0.25">
      <c r="A1834"/>
      <c r="C1834"/>
      <c r="D1834"/>
      <c r="E1834" s="8"/>
      <c r="F1834"/>
      <c r="G1834"/>
      <c r="H1834" s="62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</row>
    <row r="1835" spans="1:115" s="10" customFormat="1" x14ac:dyDescent="0.25">
      <c r="A1835"/>
      <c r="C1835"/>
      <c r="D1835"/>
      <c r="E1835" s="8"/>
      <c r="F1835"/>
      <c r="G1835"/>
      <c r="H1835" s="62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</row>
    <row r="1836" spans="1:115" s="10" customFormat="1" x14ac:dyDescent="0.25">
      <c r="A1836"/>
      <c r="C1836"/>
      <c r="D1836"/>
      <c r="E1836" s="8"/>
      <c r="F1836"/>
      <c r="G1836"/>
      <c r="H1836" s="62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</row>
    <row r="1837" spans="1:115" s="10" customFormat="1" x14ac:dyDescent="0.25">
      <c r="A1837"/>
      <c r="C1837"/>
      <c r="D1837"/>
      <c r="E1837" s="8"/>
      <c r="F1837"/>
      <c r="G1837"/>
      <c r="H1837" s="62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</row>
    <row r="1838" spans="1:115" s="10" customFormat="1" x14ac:dyDescent="0.25">
      <c r="A1838"/>
      <c r="C1838"/>
      <c r="D1838"/>
      <c r="E1838" s="8"/>
      <c r="F1838"/>
      <c r="G1838"/>
      <c r="H1838" s="62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</row>
    <row r="1839" spans="1:115" s="10" customFormat="1" x14ac:dyDescent="0.25">
      <c r="A1839"/>
      <c r="C1839"/>
      <c r="D1839"/>
      <c r="E1839" s="8"/>
      <c r="F1839"/>
      <c r="G1839"/>
      <c r="H1839" s="62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</row>
    <row r="1840" spans="1:115" s="10" customFormat="1" x14ac:dyDescent="0.25">
      <c r="A1840"/>
      <c r="C1840"/>
      <c r="D1840"/>
      <c r="E1840" s="8"/>
      <c r="F1840"/>
      <c r="G1840"/>
      <c r="H1840" s="62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</row>
    <row r="1841" spans="1:115" s="10" customFormat="1" x14ac:dyDescent="0.25">
      <c r="A1841"/>
      <c r="C1841"/>
      <c r="D1841"/>
      <c r="E1841" s="8"/>
      <c r="F1841"/>
      <c r="G1841"/>
      <c r="H1841" s="62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</row>
    <row r="1842" spans="1:115" s="10" customFormat="1" x14ac:dyDescent="0.25">
      <c r="A1842"/>
      <c r="C1842"/>
      <c r="D1842"/>
      <c r="E1842" s="8"/>
      <c r="F1842"/>
      <c r="G1842"/>
      <c r="H1842" s="6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</row>
    <row r="1843" spans="1:115" s="10" customFormat="1" x14ac:dyDescent="0.25">
      <c r="A1843"/>
      <c r="C1843"/>
      <c r="D1843"/>
      <c r="E1843" s="8"/>
      <c r="F1843"/>
      <c r="G1843"/>
      <c r="H1843" s="62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</row>
    <row r="1844" spans="1:115" s="10" customFormat="1" x14ac:dyDescent="0.25">
      <c r="A1844"/>
      <c r="C1844"/>
      <c r="D1844"/>
      <c r="E1844" s="8"/>
      <c r="F1844"/>
      <c r="G1844"/>
      <c r="H1844" s="62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</row>
    <row r="1845" spans="1:115" s="10" customFormat="1" x14ac:dyDescent="0.25">
      <c r="A1845"/>
      <c r="C1845"/>
      <c r="D1845"/>
      <c r="E1845" s="8"/>
      <c r="F1845"/>
      <c r="G1845"/>
      <c r="H1845" s="62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</row>
    <row r="1846" spans="1:115" s="10" customFormat="1" x14ac:dyDescent="0.25">
      <c r="A1846"/>
      <c r="C1846"/>
      <c r="D1846"/>
      <c r="E1846" s="8"/>
      <c r="F1846"/>
      <c r="G1846"/>
      <c r="H1846" s="62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</row>
    <row r="1847" spans="1:115" s="10" customFormat="1" x14ac:dyDescent="0.25">
      <c r="A1847"/>
      <c r="C1847"/>
      <c r="D1847"/>
      <c r="E1847" s="8"/>
      <c r="F1847"/>
      <c r="G1847"/>
      <c r="H1847" s="62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</row>
    <row r="1848" spans="1:115" s="10" customFormat="1" x14ac:dyDescent="0.25">
      <c r="A1848"/>
      <c r="C1848"/>
      <c r="D1848"/>
      <c r="E1848" s="8"/>
      <c r="F1848"/>
      <c r="G1848"/>
      <c r="H1848" s="62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</row>
    <row r="1849" spans="1:115" s="10" customFormat="1" x14ac:dyDescent="0.25">
      <c r="A1849"/>
      <c r="C1849"/>
      <c r="D1849"/>
      <c r="E1849" s="8"/>
      <c r="F1849"/>
      <c r="G1849"/>
      <c r="H1849" s="62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</row>
    <row r="1850" spans="1:115" s="10" customFormat="1" x14ac:dyDescent="0.25">
      <c r="A1850"/>
      <c r="C1850"/>
      <c r="D1850"/>
      <c r="E1850" s="8"/>
      <c r="F1850"/>
      <c r="G1850"/>
      <c r="H1850" s="62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</row>
    <row r="1851" spans="1:115" s="10" customFormat="1" x14ac:dyDescent="0.25">
      <c r="A1851"/>
      <c r="C1851"/>
      <c r="D1851"/>
      <c r="E1851" s="8"/>
      <c r="F1851"/>
      <c r="G1851"/>
      <c r="H1851" s="62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</row>
    <row r="1852" spans="1:115" s="10" customFormat="1" x14ac:dyDescent="0.25">
      <c r="A1852"/>
      <c r="C1852"/>
      <c r="D1852"/>
      <c r="E1852" s="8"/>
      <c r="F1852"/>
      <c r="G1852"/>
      <c r="H1852" s="6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</row>
    <row r="1853" spans="1:115" s="10" customFormat="1" x14ac:dyDescent="0.25">
      <c r="A1853"/>
      <c r="C1853"/>
      <c r="D1853"/>
      <c r="E1853" s="8"/>
      <c r="F1853"/>
      <c r="G1853"/>
      <c r="H1853" s="62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</row>
    <row r="1854" spans="1:115" s="10" customFormat="1" x14ac:dyDescent="0.25">
      <c r="A1854"/>
      <c r="C1854"/>
      <c r="D1854"/>
      <c r="E1854" s="8"/>
      <c r="F1854"/>
      <c r="G1854"/>
      <c r="H1854" s="62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</row>
    <row r="1855" spans="1:115" s="10" customFormat="1" x14ac:dyDescent="0.25">
      <c r="A1855"/>
      <c r="C1855"/>
      <c r="D1855"/>
      <c r="E1855" s="8"/>
      <c r="F1855"/>
      <c r="G1855"/>
      <c r="H1855" s="62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</row>
    <row r="1856" spans="1:115" s="10" customFormat="1" x14ac:dyDescent="0.25">
      <c r="A1856"/>
      <c r="C1856"/>
      <c r="D1856"/>
      <c r="E1856" s="8"/>
      <c r="F1856"/>
      <c r="G1856"/>
      <c r="H1856" s="62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</row>
    <row r="1857" spans="1:115" s="10" customFormat="1" x14ac:dyDescent="0.25">
      <c r="A1857"/>
      <c r="C1857"/>
      <c r="D1857"/>
      <c r="E1857" s="8"/>
      <c r="F1857"/>
      <c r="G1857"/>
      <c r="H1857" s="62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</row>
    <row r="1858" spans="1:115" s="10" customFormat="1" x14ac:dyDescent="0.25">
      <c r="A1858"/>
      <c r="C1858"/>
      <c r="D1858"/>
      <c r="E1858" s="8"/>
      <c r="F1858"/>
      <c r="G1858"/>
      <c r="H1858" s="62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</row>
    <row r="1859" spans="1:115" s="10" customFormat="1" x14ac:dyDescent="0.25">
      <c r="A1859"/>
      <c r="C1859"/>
      <c r="D1859"/>
      <c r="E1859" s="8"/>
      <c r="F1859"/>
      <c r="G1859"/>
      <c r="H1859" s="62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</row>
    <row r="1860" spans="1:115" s="10" customFormat="1" x14ac:dyDescent="0.25">
      <c r="A1860"/>
      <c r="C1860"/>
      <c r="D1860"/>
      <c r="E1860" s="8"/>
      <c r="F1860"/>
      <c r="G1860"/>
      <c r="H1860" s="62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</row>
    <row r="1861" spans="1:115" s="10" customFormat="1" x14ac:dyDescent="0.25">
      <c r="A1861"/>
      <c r="C1861"/>
      <c r="D1861"/>
      <c r="E1861" s="8"/>
      <c r="F1861"/>
      <c r="G1861"/>
      <c r="H1861" s="62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</row>
    <row r="1862" spans="1:115" s="10" customFormat="1" x14ac:dyDescent="0.25">
      <c r="A1862"/>
      <c r="C1862"/>
      <c r="D1862"/>
      <c r="E1862" s="8"/>
      <c r="F1862"/>
      <c r="G1862"/>
      <c r="H1862" s="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</row>
    <row r="1863" spans="1:115" s="10" customFormat="1" x14ac:dyDescent="0.25">
      <c r="A1863"/>
      <c r="C1863"/>
      <c r="D1863"/>
      <c r="E1863" s="8"/>
      <c r="F1863"/>
      <c r="G1863"/>
      <c r="H1863" s="62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</row>
    <row r="1864" spans="1:115" s="10" customFormat="1" x14ac:dyDescent="0.25">
      <c r="A1864"/>
      <c r="C1864"/>
      <c r="D1864"/>
      <c r="E1864" s="8"/>
      <c r="F1864"/>
      <c r="G1864"/>
      <c r="H1864" s="62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</row>
    <row r="1865" spans="1:115" s="10" customFormat="1" x14ac:dyDescent="0.25">
      <c r="A1865"/>
      <c r="C1865"/>
      <c r="D1865"/>
      <c r="E1865" s="8"/>
      <c r="F1865"/>
      <c r="G1865"/>
      <c r="H1865" s="62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</row>
    <row r="1866" spans="1:115" s="10" customFormat="1" x14ac:dyDescent="0.25">
      <c r="A1866"/>
      <c r="C1866"/>
      <c r="D1866"/>
      <c r="E1866" s="8"/>
      <c r="F1866"/>
      <c r="G1866"/>
      <c r="H1866" s="62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</row>
    <row r="1867" spans="1:115" s="10" customFormat="1" x14ac:dyDescent="0.25">
      <c r="A1867"/>
      <c r="C1867"/>
      <c r="D1867"/>
      <c r="E1867" s="8"/>
      <c r="F1867"/>
      <c r="G1867"/>
      <c r="H1867" s="62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</row>
    <row r="1868" spans="1:115" s="10" customFormat="1" x14ac:dyDescent="0.25">
      <c r="A1868"/>
      <c r="C1868"/>
      <c r="D1868"/>
      <c r="E1868" s="8"/>
      <c r="F1868"/>
      <c r="G1868"/>
      <c r="H1868" s="62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</row>
    <row r="1869" spans="1:115" s="10" customFormat="1" x14ac:dyDescent="0.25">
      <c r="A1869"/>
      <c r="C1869"/>
      <c r="D1869"/>
      <c r="E1869" s="8"/>
      <c r="F1869"/>
      <c r="G1869"/>
      <c r="H1869" s="62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</row>
    <row r="1870" spans="1:115" s="10" customFormat="1" x14ac:dyDescent="0.25">
      <c r="A1870"/>
      <c r="C1870"/>
      <c r="D1870"/>
      <c r="E1870" s="8"/>
      <c r="F1870"/>
      <c r="G1870"/>
      <c r="H1870" s="62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</row>
    <row r="1871" spans="1:115" s="10" customFormat="1" x14ac:dyDescent="0.25">
      <c r="A1871"/>
      <c r="C1871"/>
      <c r="D1871"/>
      <c r="E1871" s="8"/>
      <c r="F1871"/>
      <c r="G1871"/>
      <c r="H1871" s="62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</row>
    <row r="1872" spans="1:115" s="10" customFormat="1" x14ac:dyDescent="0.25">
      <c r="A1872"/>
      <c r="C1872"/>
      <c r="D1872"/>
      <c r="E1872" s="8"/>
      <c r="F1872"/>
      <c r="G1872"/>
      <c r="H1872" s="6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</row>
    <row r="1873" spans="1:115" s="10" customFormat="1" x14ac:dyDescent="0.25">
      <c r="A1873"/>
      <c r="C1873"/>
      <c r="D1873"/>
      <c r="E1873" s="8"/>
      <c r="F1873"/>
      <c r="G1873"/>
      <c r="H1873" s="62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</row>
    <row r="1874" spans="1:115" s="10" customFormat="1" x14ac:dyDescent="0.25">
      <c r="A1874"/>
      <c r="C1874"/>
      <c r="D1874"/>
      <c r="E1874" s="8"/>
      <c r="F1874"/>
      <c r="G1874"/>
      <c r="H1874" s="62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</row>
    <row r="1875" spans="1:115" s="10" customFormat="1" x14ac:dyDescent="0.25">
      <c r="A1875"/>
      <c r="C1875"/>
      <c r="D1875"/>
      <c r="E1875" s="8"/>
      <c r="F1875"/>
      <c r="G1875"/>
      <c r="H1875" s="62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</row>
    <row r="1876" spans="1:115" s="10" customFormat="1" x14ac:dyDescent="0.25">
      <c r="A1876"/>
      <c r="C1876"/>
      <c r="D1876"/>
      <c r="E1876" s="8"/>
      <c r="F1876"/>
      <c r="G1876"/>
      <c r="H1876" s="62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</row>
    <row r="1877" spans="1:115" s="10" customFormat="1" x14ac:dyDescent="0.25">
      <c r="A1877"/>
      <c r="C1877"/>
      <c r="D1877"/>
      <c r="E1877" s="8"/>
      <c r="F1877"/>
      <c r="G1877"/>
      <c r="H1877" s="62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</row>
    <row r="1878" spans="1:115" s="10" customFormat="1" x14ac:dyDescent="0.25">
      <c r="A1878"/>
      <c r="C1878"/>
      <c r="D1878"/>
      <c r="E1878" s="8"/>
      <c r="F1878"/>
      <c r="G1878"/>
      <c r="H1878" s="62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</row>
    <row r="1879" spans="1:115" s="10" customFormat="1" x14ac:dyDescent="0.25">
      <c r="A1879"/>
      <c r="C1879"/>
      <c r="D1879"/>
      <c r="E1879" s="8"/>
      <c r="F1879"/>
      <c r="G1879"/>
      <c r="H1879" s="62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</row>
    <row r="1880" spans="1:115" s="10" customFormat="1" x14ac:dyDescent="0.25">
      <c r="A1880"/>
      <c r="C1880"/>
      <c r="D1880"/>
      <c r="E1880" s="8"/>
      <c r="F1880"/>
      <c r="G1880"/>
      <c r="H1880" s="62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</row>
    <row r="1881" spans="1:115" s="10" customFormat="1" x14ac:dyDescent="0.25">
      <c r="A1881"/>
      <c r="C1881"/>
      <c r="D1881"/>
      <c r="E1881" s="8"/>
      <c r="F1881"/>
      <c r="G1881"/>
      <c r="H1881" s="62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</row>
    <row r="1882" spans="1:115" s="10" customFormat="1" x14ac:dyDescent="0.25">
      <c r="A1882"/>
      <c r="C1882"/>
      <c r="D1882"/>
      <c r="E1882" s="8"/>
      <c r="F1882"/>
      <c r="G1882"/>
      <c r="H1882" s="6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</row>
    <row r="1883" spans="1:115" s="10" customFormat="1" x14ac:dyDescent="0.25">
      <c r="A1883"/>
      <c r="C1883"/>
      <c r="D1883"/>
      <c r="E1883" s="8"/>
      <c r="F1883"/>
      <c r="G1883"/>
      <c r="H1883" s="62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</row>
    <row r="1884" spans="1:115" s="10" customFormat="1" x14ac:dyDescent="0.25">
      <c r="A1884"/>
      <c r="C1884"/>
      <c r="D1884"/>
      <c r="E1884" s="8"/>
      <c r="F1884"/>
      <c r="G1884"/>
      <c r="H1884" s="62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</row>
    <row r="1885" spans="1:115" s="10" customFormat="1" x14ac:dyDescent="0.25">
      <c r="A1885"/>
      <c r="C1885"/>
      <c r="D1885"/>
      <c r="E1885" s="8"/>
      <c r="F1885"/>
      <c r="G1885"/>
      <c r="H1885" s="62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</row>
    <row r="1886" spans="1:115" s="10" customFormat="1" x14ac:dyDescent="0.25">
      <c r="A1886"/>
      <c r="C1886"/>
      <c r="D1886"/>
      <c r="E1886" s="8"/>
      <c r="F1886"/>
      <c r="G1886"/>
      <c r="H1886" s="62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</row>
    <row r="1887" spans="1:115" s="10" customFormat="1" x14ac:dyDescent="0.25">
      <c r="A1887"/>
      <c r="C1887"/>
      <c r="D1887"/>
      <c r="E1887" s="8"/>
      <c r="F1887"/>
      <c r="G1887"/>
      <c r="H1887" s="62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</row>
    <row r="1888" spans="1:115" s="10" customFormat="1" x14ac:dyDescent="0.25">
      <c r="A1888"/>
      <c r="C1888"/>
      <c r="D1888"/>
      <c r="E1888" s="8"/>
      <c r="F1888"/>
      <c r="G1888"/>
      <c r="H1888" s="62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</row>
    <row r="1889" spans="1:115" s="10" customFormat="1" x14ac:dyDescent="0.25">
      <c r="A1889"/>
      <c r="C1889"/>
      <c r="D1889"/>
      <c r="E1889" s="8"/>
      <c r="F1889"/>
      <c r="G1889"/>
      <c r="H1889" s="62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</row>
    <row r="1890" spans="1:115" s="10" customFormat="1" x14ac:dyDescent="0.25">
      <c r="A1890"/>
      <c r="C1890"/>
      <c r="D1890"/>
      <c r="E1890" s="8"/>
      <c r="F1890"/>
      <c r="G1890"/>
      <c r="H1890" s="62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</row>
    <row r="1891" spans="1:115" s="10" customFormat="1" x14ac:dyDescent="0.25">
      <c r="A1891"/>
      <c r="C1891"/>
      <c r="D1891"/>
      <c r="E1891" s="8"/>
      <c r="F1891"/>
      <c r="G1891"/>
      <c r="H1891" s="62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</row>
    <row r="1892" spans="1:115" s="10" customFormat="1" x14ac:dyDescent="0.25">
      <c r="A1892"/>
      <c r="C1892"/>
      <c r="D1892"/>
      <c r="E1892" s="8"/>
      <c r="F1892"/>
      <c r="G1892"/>
      <c r="H1892" s="6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</row>
    <row r="1893" spans="1:115" s="10" customFormat="1" x14ac:dyDescent="0.25">
      <c r="A1893"/>
      <c r="C1893"/>
      <c r="D1893"/>
      <c r="E1893" s="8"/>
      <c r="F1893"/>
      <c r="G1893"/>
      <c r="H1893" s="62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</row>
    <row r="1894" spans="1:115" s="10" customFormat="1" x14ac:dyDescent="0.25">
      <c r="A1894"/>
      <c r="C1894"/>
      <c r="D1894"/>
      <c r="E1894" s="8"/>
      <c r="F1894"/>
      <c r="G1894"/>
      <c r="H1894" s="62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</row>
    <row r="1895" spans="1:115" s="10" customFormat="1" x14ac:dyDescent="0.25">
      <c r="A1895"/>
      <c r="C1895"/>
      <c r="D1895"/>
      <c r="E1895" s="8"/>
      <c r="F1895"/>
      <c r="G1895"/>
      <c r="H1895" s="62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  <c r="CQ1895"/>
      <c r="CR1895"/>
      <c r="CS1895"/>
      <c r="CT1895"/>
      <c r="CU1895"/>
      <c r="CV1895"/>
      <c r="CW1895"/>
      <c r="CX1895"/>
      <c r="CY1895"/>
      <c r="CZ1895"/>
      <c r="DA1895"/>
      <c r="DB1895"/>
      <c r="DC1895"/>
      <c r="DD1895"/>
      <c r="DE1895"/>
      <c r="DF1895"/>
      <c r="DG1895"/>
      <c r="DH1895"/>
      <c r="DI1895"/>
      <c r="DJ1895"/>
      <c r="DK1895"/>
    </row>
    <row r="1896" spans="1:115" s="10" customFormat="1" x14ac:dyDescent="0.25">
      <c r="A1896"/>
      <c r="C1896"/>
      <c r="D1896"/>
      <c r="E1896" s="8"/>
      <c r="F1896"/>
      <c r="G1896"/>
      <c r="H1896" s="62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  <c r="CG1896"/>
      <c r="CH1896"/>
      <c r="CI1896"/>
      <c r="CJ1896"/>
      <c r="CK1896"/>
      <c r="CL1896"/>
      <c r="CM1896"/>
      <c r="CN1896"/>
      <c r="CO1896"/>
      <c r="CP1896"/>
      <c r="CQ1896"/>
      <c r="CR1896"/>
      <c r="CS1896"/>
      <c r="CT1896"/>
      <c r="CU1896"/>
      <c r="CV1896"/>
      <c r="CW1896"/>
      <c r="CX1896"/>
      <c r="CY1896"/>
      <c r="CZ1896"/>
      <c r="DA1896"/>
      <c r="DB1896"/>
      <c r="DC1896"/>
      <c r="DD1896"/>
      <c r="DE1896"/>
      <c r="DF1896"/>
      <c r="DG1896"/>
      <c r="DH1896"/>
      <c r="DI1896"/>
      <c r="DJ1896"/>
      <c r="DK1896"/>
    </row>
    <row r="1897" spans="1:115" s="10" customFormat="1" x14ac:dyDescent="0.25">
      <c r="A1897"/>
      <c r="C1897"/>
      <c r="D1897"/>
      <c r="E1897" s="8"/>
      <c r="F1897"/>
      <c r="G1897"/>
      <c r="H1897" s="62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  <c r="CG1897"/>
      <c r="CH1897"/>
      <c r="CI1897"/>
      <c r="CJ1897"/>
      <c r="CK1897"/>
      <c r="CL1897"/>
      <c r="CM1897"/>
      <c r="CN1897"/>
      <c r="CO1897"/>
      <c r="CP1897"/>
      <c r="CQ1897"/>
      <c r="CR1897"/>
      <c r="CS1897"/>
      <c r="CT1897"/>
      <c r="CU1897"/>
      <c r="CV1897"/>
      <c r="CW1897"/>
      <c r="CX1897"/>
      <c r="CY1897"/>
      <c r="CZ1897"/>
      <c r="DA1897"/>
      <c r="DB1897"/>
      <c r="DC1897"/>
      <c r="DD1897"/>
      <c r="DE1897"/>
      <c r="DF1897"/>
      <c r="DG1897"/>
      <c r="DH1897"/>
      <c r="DI1897"/>
      <c r="DJ1897"/>
      <c r="DK1897"/>
    </row>
    <row r="1898" spans="1:115" s="10" customFormat="1" x14ac:dyDescent="0.25">
      <c r="A1898"/>
      <c r="C1898"/>
      <c r="D1898"/>
      <c r="E1898" s="8"/>
      <c r="F1898"/>
      <c r="G1898"/>
      <c r="H1898" s="62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  <c r="CQ1898"/>
      <c r="CR1898"/>
      <c r="CS1898"/>
      <c r="CT1898"/>
      <c r="CU1898"/>
      <c r="CV1898"/>
      <c r="CW1898"/>
      <c r="CX1898"/>
      <c r="CY1898"/>
      <c r="CZ1898"/>
      <c r="DA1898"/>
      <c r="DB1898"/>
      <c r="DC1898"/>
      <c r="DD1898"/>
      <c r="DE1898"/>
      <c r="DF1898"/>
      <c r="DG1898"/>
      <c r="DH1898"/>
      <c r="DI1898"/>
      <c r="DJ1898"/>
      <c r="DK1898"/>
    </row>
    <row r="1899" spans="1:115" s="10" customFormat="1" x14ac:dyDescent="0.25">
      <c r="A1899"/>
      <c r="C1899"/>
      <c r="D1899"/>
      <c r="E1899" s="8"/>
      <c r="F1899"/>
      <c r="G1899"/>
      <c r="H1899" s="62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  <c r="CQ1899"/>
      <c r="CR1899"/>
      <c r="CS1899"/>
      <c r="CT1899"/>
      <c r="CU1899"/>
      <c r="CV1899"/>
      <c r="CW1899"/>
      <c r="CX1899"/>
      <c r="CY1899"/>
      <c r="CZ1899"/>
      <c r="DA1899"/>
      <c r="DB1899"/>
      <c r="DC1899"/>
      <c r="DD1899"/>
      <c r="DE1899"/>
      <c r="DF1899"/>
      <c r="DG1899"/>
      <c r="DH1899"/>
      <c r="DI1899"/>
      <c r="DJ1899"/>
      <c r="DK1899"/>
    </row>
    <row r="1900" spans="1:115" s="10" customFormat="1" x14ac:dyDescent="0.25">
      <c r="A1900"/>
      <c r="C1900"/>
      <c r="D1900"/>
      <c r="E1900" s="8"/>
      <c r="F1900"/>
      <c r="G1900"/>
      <c r="H1900" s="62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  <c r="CQ1900"/>
      <c r="CR1900"/>
      <c r="CS1900"/>
      <c r="CT1900"/>
      <c r="CU1900"/>
      <c r="CV1900"/>
      <c r="CW1900"/>
      <c r="CX1900"/>
      <c r="CY1900"/>
      <c r="CZ1900"/>
      <c r="DA1900"/>
      <c r="DB1900"/>
      <c r="DC1900"/>
      <c r="DD1900"/>
      <c r="DE1900"/>
      <c r="DF1900"/>
      <c r="DG1900"/>
      <c r="DH1900"/>
      <c r="DI1900"/>
      <c r="DJ1900"/>
      <c r="DK1900"/>
    </row>
    <row r="1901" spans="1:115" s="10" customFormat="1" x14ac:dyDescent="0.25">
      <c r="A1901"/>
      <c r="C1901"/>
      <c r="D1901"/>
      <c r="E1901" s="8"/>
      <c r="F1901"/>
      <c r="G1901"/>
      <c r="H1901" s="62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  <c r="CQ1901"/>
      <c r="CR1901"/>
      <c r="CS1901"/>
      <c r="CT1901"/>
      <c r="CU1901"/>
      <c r="CV1901"/>
      <c r="CW1901"/>
      <c r="CX1901"/>
      <c r="CY1901"/>
      <c r="CZ1901"/>
      <c r="DA1901"/>
      <c r="DB1901"/>
      <c r="DC1901"/>
      <c r="DD1901"/>
      <c r="DE1901"/>
      <c r="DF1901"/>
      <c r="DG1901"/>
      <c r="DH1901"/>
      <c r="DI1901"/>
      <c r="DJ1901"/>
      <c r="DK1901"/>
    </row>
    <row r="1902" spans="1:115" s="10" customFormat="1" x14ac:dyDescent="0.25">
      <c r="A1902"/>
      <c r="C1902"/>
      <c r="D1902"/>
      <c r="E1902" s="8"/>
      <c r="F1902"/>
      <c r="G1902"/>
      <c r="H1902" s="6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  <c r="CQ1902"/>
      <c r="CR1902"/>
      <c r="CS1902"/>
      <c r="CT1902"/>
      <c r="CU1902"/>
      <c r="CV1902"/>
      <c r="CW1902"/>
      <c r="CX1902"/>
      <c r="CY1902"/>
      <c r="CZ1902"/>
      <c r="DA1902"/>
      <c r="DB1902"/>
      <c r="DC1902"/>
      <c r="DD1902"/>
      <c r="DE1902"/>
      <c r="DF1902"/>
      <c r="DG1902"/>
      <c r="DH1902"/>
      <c r="DI1902"/>
      <c r="DJ1902"/>
      <c r="DK1902"/>
    </row>
    <row r="1903" spans="1:115" s="10" customFormat="1" x14ac:dyDescent="0.25">
      <c r="A1903"/>
      <c r="C1903"/>
      <c r="D1903"/>
      <c r="E1903" s="8"/>
      <c r="F1903"/>
      <c r="G1903"/>
      <c r="H1903" s="62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  <c r="CQ1903"/>
      <c r="CR1903"/>
      <c r="CS1903"/>
      <c r="CT1903"/>
      <c r="CU1903"/>
      <c r="CV1903"/>
      <c r="CW1903"/>
      <c r="CX1903"/>
      <c r="CY1903"/>
      <c r="CZ1903"/>
      <c r="DA1903"/>
      <c r="DB1903"/>
      <c r="DC1903"/>
      <c r="DD1903"/>
      <c r="DE1903"/>
      <c r="DF1903"/>
      <c r="DG1903"/>
      <c r="DH1903"/>
      <c r="DI1903"/>
      <c r="DJ1903"/>
      <c r="DK1903"/>
    </row>
    <row r="1904" spans="1:115" s="10" customFormat="1" x14ac:dyDescent="0.25">
      <c r="A1904"/>
      <c r="C1904"/>
      <c r="D1904"/>
      <c r="E1904" s="8"/>
      <c r="F1904"/>
      <c r="G1904"/>
      <c r="H1904" s="62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  <c r="CQ1904"/>
      <c r="CR1904"/>
      <c r="CS1904"/>
      <c r="CT1904"/>
      <c r="CU1904"/>
      <c r="CV1904"/>
      <c r="CW1904"/>
      <c r="CX1904"/>
      <c r="CY1904"/>
      <c r="CZ1904"/>
      <c r="DA1904"/>
      <c r="DB1904"/>
      <c r="DC1904"/>
      <c r="DD1904"/>
      <c r="DE1904"/>
      <c r="DF1904"/>
      <c r="DG1904"/>
      <c r="DH1904"/>
      <c r="DI1904"/>
      <c r="DJ1904"/>
      <c r="DK1904"/>
    </row>
    <row r="1905" spans="1:115" s="10" customFormat="1" x14ac:dyDescent="0.25">
      <c r="A1905"/>
      <c r="C1905"/>
      <c r="D1905"/>
      <c r="E1905" s="8"/>
      <c r="F1905"/>
      <c r="G1905"/>
      <c r="H1905" s="62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  <c r="CQ1905"/>
      <c r="CR1905"/>
      <c r="CS1905"/>
      <c r="CT1905"/>
      <c r="CU1905"/>
      <c r="CV1905"/>
      <c r="CW1905"/>
      <c r="CX1905"/>
      <c r="CY1905"/>
      <c r="CZ1905"/>
      <c r="DA1905"/>
      <c r="DB1905"/>
      <c r="DC1905"/>
      <c r="DD1905"/>
      <c r="DE1905"/>
      <c r="DF1905"/>
      <c r="DG1905"/>
      <c r="DH1905"/>
      <c r="DI1905"/>
      <c r="DJ1905"/>
      <c r="DK1905"/>
    </row>
    <row r="1906" spans="1:115" s="10" customFormat="1" x14ac:dyDescent="0.25">
      <c r="A1906"/>
      <c r="C1906"/>
      <c r="D1906"/>
      <c r="E1906" s="8"/>
      <c r="F1906"/>
      <c r="G1906"/>
      <c r="H1906" s="62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  <c r="CQ1906"/>
      <c r="CR1906"/>
      <c r="CS1906"/>
      <c r="CT1906"/>
      <c r="CU1906"/>
      <c r="CV1906"/>
      <c r="CW1906"/>
      <c r="CX1906"/>
      <c r="CY1906"/>
      <c r="CZ1906"/>
      <c r="DA1906"/>
      <c r="DB1906"/>
      <c r="DC1906"/>
      <c r="DD1906"/>
      <c r="DE1906"/>
      <c r="DF1906"/>
      <c r="DG1906"/>
      <c r="DH1906"/>
      <c r="DI1906"/>
      <c r="DJ1906"/>
      <c r="DK1906"/>
    </row>
    <row r="1907" spans="1:115" s="10" customFormat="1" x14ac:dyDescent="0.25">
      <c r="A1907"/>
      <c r="C1907"/>
      <c r="D1907"/>
      <c r="E1907" s="8"/>
      <c r="F1907"/>
      <c r="G1907"/>
      <c r="H1907" s="62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  <c r="CQ1907"/>
      <c r="CR1907"/>
      <c r="CS1907"/>
      <c r="CT1907"/>
      <c r="CU1907"/>
      <c r="CV1907"/>
      <c r="CW1907"/>
      <c r="CX1907"/>
      <c r="CY1907"/>
      <c r="CZ1907"/>
      <c r="DA1907"/>
      <c r="DB1907"/>
      <c r="DC1907"/>
      <c r="DD1907"/>
      <c r="DE1907"/>
      <c r="DF1907"/>
      <c r="DG1907"/>
      <c r="DH1907"/>
      <c r="DI1907"/>
      <c r="DJ1907"/>
      <c r="DK1907"/>
    </row>
    <row r="1908" spans="1:115" s="10" customFormat="1" x14ac:dyDescent="0.25">
      <c r="A1908"/>
      <c r="C1908"/>
      <c r="D1908"/>
      <c r="E1908" s="8"/>
      <c r="F1908"/>
      <c r="G1908"/>
      <c r="H1908" s="62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  <c r="CG1908"/>
      <c r="CH1908"/>
      <c r="CI1908"/>
      <c r="CJ1908"/>
      <c r="CK1908"/>
      <c r="CL1908"/>
      <c r="CM1908"/>
      <c r="CN1908"/>
      <c r="CO1908"/>
      <c r="CP1908"/>
      <c r="CQ1908"/>
      <c r="CR1908"/>
      <c r="CS1908"/>
      <c r="CT1908"/>
      <c r="CU1908"/>
      <c r="CV1908"/>
      <c r="CW1908"/>
      <c r="CX1908"/>
      <c r="CY1908"/>
      <c r="CZ1908"/>
      <c r="DA1908"/>
      <c r="DB1908"/>
      <c r="DC1908"/>
      <c r="DD1908"/>
      <c r="DE1908"/>
      <c r="DF1908"/>
      <c r="DG1908"/>
      <c r="DH1908"/>
      <c r="DI1908"/>
      <c r="DJ1908"/>
      <c r="DK1908"/>
    </row>
    <row r="1909" spans="1:115" s="10" customFormat="1" x14ac:dyDescent="0.25">
      <c r="A1909"/>
      <c r="C1909"/>
      <c r="D1909"/>
      <c r="E1909" s="8"/>
      <c r="F1909"/>
      <c r="G1909"/>
      <c r="H1909" s="62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  <c r="CG1909"/>
      <c r="CH1909"/>
      <c r="CI1909"/>
      <c r="CJ1909"/>
      <c r="CK1909"/>
      <c r="CL1909"/>
      <c r="CM1909"/>
      <c r="CN1909"/>
      <c r="CO1909"/>
      <c r="CP1909"/>
      <c r="CQ1909"/>
      <c r="CR1909"/>
      <c r="CS1909"/>
      <c r="CT1909"/>
      <c r="CU1909"/>
      <c r="CV1909"/>
      <c r="CW1909"/>
      <c r="CX1909"/>
      <c r="CY1909"/>
      <c r="CZ1909"/>
      <c r="DA1909"/>
      <c r="DB1909"/>
      <c r="DC1909"/>
      <c r="DD1909"/>
      <c r="DE1909"/>
      <c r="DF1909"/>
      <c r="DG1909"/>
      <c r="DH1909"/>
      <c r="DI1909"/>
      <c r="DJ1909"/>
      <c r="DK1909"/>
    </row>
    <row r="1910" spans="1:115" s="10" customFormat="1" x14ac:dyDescent="0.25">
      <c r="A1910"/>
      <c r="C1910"/>
      <c r="D1910"/>
      <c r="E1910" s="8"/>
      <c r="F1910"/>
      <c r="G1910"/>
      <c r="H1910" s="62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  <c r="CG1910"/>
      <c r="CH1910"/>
      <c r="CI1910"/>
      <c r="CJ1910"/>
      <c r="CK1910"/>
      <c r="CL1910"/>
      <c r="CM1910"/>
      <c r="CN1910"/>
      <c r="CO1910"/>
      <c r="CP1910"/>
      <c r="CQ1910"/>
      <c r="CR1910"/>
      <c r="CS1910"/>
      <c r="CT1910"/>
      <c r="CU1910"/>
      <c r="CV1910"/>
      <c r="CW1910"/>
      <c r="CX1910"/>
      <c r="CY1910"/>
      <c r="CZ1910"/>
      <c r="DA1910"/>
      <c r="DB1910"/>
      <c r="DC1910"/>
      <c r="DD1910"/>
      <c r="DE1910"/>
      <c r="DF1910"/>
      <c r="DG1910"/>
      <c r="DH1910"/>
      <c r="DI1910"/>
      <c r="DJ1910"/>
      <c r="DK1910"/>
    </row>
    <row r="1911" spans="1:115" s="10" customFormat="1" x14ac:dyDescent="0.25">
      <c r="A1911"/>
      <c r="C1911"/>
      <c r="D1911"/>
      <c r="E1911" s="8"/>
      <c r="F1911"/>
      <c r="G1911"/>
      <c r="H1911" s="62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  <c r="CQ1911"/>
      <c r="CR1911"/>
      <c r="CS1911"/>
      <c r="CT1911"/>
      <c r="CU1911"/>
      <c r="CV1911"/>
      <c r="CW1911"/>
      <c r="CX1911"/>
      <c r="CY1911"/>
      <c r="CZ1911"/>
      <c r="DA1911"/>
      <c r="DB1911"/>
      <c r="DC1911"/>
      <c r="DD1911"/>
      <c r="DE1911"/>
      <c r="DF1911"/>
      <c r="DG1911"/>
      <c r="DH1911"/>
      <c r="DI1911"/>
      <c r="DJ1911"/>
      <c r="DK1911"/>
    </row>
    <row r="1912" spans="1:115" s="10" customFormat="1" x14ac:dyDescent="0.25">
      <c r="A1912"/>
      <c r="C1912"/>
      <c r="D1912"/>
      <c r="E1912" s="8"/>
      <c r="F1912"/>
      <c r="G1912"/>
      <c r="H1912" s="6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  <c r="CQ1912"/>
      <c r="CR1912"/>
      <c r="CS1912"/>
      <c r="CT1912"/>
      <c r="CU1912"/>
      <c r="CV1912"/>
      <c r="CW1912"/>
      <c r="CX1912"/>
      <c r="CY1912"/>
      <c r="CZ1912"/>
      <c r="DA1912"/>
      <c r="DB1912"/>
      <c r="DC1912"/>
      <c r="DD1912"/>
      <c r="DE1912"/>
      <c r="DF1912"/>
      <c r="DG1912"/>
      <c r="DH1912"/>
      <c r="DI1912"/>
      <c r="DJ1912"/>
      <c r="DK1912"/>
    </row>
    <row r="1913" spans="1:115" s="10" customFormat="1" x14ac:dyDescent="0.25">
      <c r="A1913"/>
      <c r="C1913"/>
      <c r="D1913"/>
      <c r="E1913" s="8"/>
      <c r="F1913"/>
      <c r="G1913"/>
      <c r="H1913" s="62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  <c r="CQ1913"/>
      <c r="CR1913"/>
      <c r="CS1913"/>
      <c r="CT1913"/>
      <c r="CU1913"/>
      <c r="CV1913"/>
      <c r="CW1913"/>
      <c r="CX1913"/>
      <c r="CY1913"/>
      <c r="CZ1913"/>
      <c r="DA1913"/>
      <c r="DB1913"/>
      <c r="DC1913"/>
      <c r="DD1913"/>
      <c r="DE1913"/>
      <c r="DF1913"/>
      <c r="DG1913"/>
      <c r="DH1913"/>
      <c r="DI1913"/>
      <c r="DJ1913"/>
      <c r="DK1913"/>
    </row>
    <row r="1914" spans="1:115" s="10" customFormat="1" x14ac:dyDescent="0.25">
      <c r="A1914"/>
      <c r="C1914"/>
      <c r="D1914"/>
      <c r="E1914" s="8"/>
      <c r="F1914"/>
      <c r="G1914"/>
      <c r="H1914" s="62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  <c r="CQ1914"/>
      <c r="CR1914"/>
      <c r="CS1914"/>
      <c r="CT1914"/>
      <c r="CU1914"/>
      <c r="CV1914"/>
      <c r="CW1914"/>
      <c r="CX1914"/>
      <c r="CY1914"/>
      <c r="CZ1914"/>
      <c r="DA1914"/>
      <c r="DB1914"/>
      <c r="DC1914"/>
      <c r="DD1914"/>
      <c r="DE1914"/>
      <c r="DF1914"/>
      <c r="DG1914"/>
      <c r="DH1914"/>
      <c r="DI1914"/>
      <c r="DJ1914"/>
      <c r="DK1914"/>
    </row>
    <row r="1915" spans="1:115" s="10" customFormat="1" x14ac:dyDescent="0.25">
      <c r="A1915"/>
      <c r="C1915"/>
      <c r="D1915"/>
      <c r="E1915" s="8"/>
      <c r="F1915"/>
      <c r="G1915"/>
      <c r="H1915" s="62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  <c r="CQ1915"/>
      <c r="CR1915"/>
      <c r="CS1915"/>
      <c r="CT1915"/>
      <c r="CU1915"/>
      <c r="CV1915"/>
      <c r="CW1915"/>
      <c r="CX1915"/>
      <c r="CY1915"/>
      <c r="CZ1915"/>
      <c r="DA1915"/>
      <c r="DB1915"/>
      <c r="DC1915"/>
      <c r="DD1915"/>
      <c r="DE1915"/>
      <c r="DF1915"/>
      <c r="DG1915"/>
      <c r="DH1915"/>
      <c r="DI1915"/>
      <c r="DJ1915"/>
      <c r="DK1915"/>
    </row>
    <row r="1916" spans="1:115" s="10" customFormat="1" x14ac:dyDescent="0.25">
      <c r="A1916"/>
      <c r="C1916"/>
      <c r="D1916"/>
      <c r="E1916" s="8"/>
      <c r="F1916"/>
      <c r="G1916"/>
      <c r="H1916" s="62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  <c r="DK1916"/>
    </row>
    <row r="1917" spans="1:115" s="10" customFormat="1" x14ac:dyDescent="0.25">
      <c r="A1917"/>
      <c r="C1917"/>
      <c r="D1917"/>
      <c r="E1917" s="8"/>
      <c r="F1917"/>
      <c r="G1917"/>
      <c r="H1917" s="62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  <c r="CQ1917"/>
      <c r="CR1917"/>
      <c r="CS1917"/>
      <c r="CT1917"/>
      <c r="CU1917"/>
      <c r="CV1917"/>
      <c r="CW1917"/>
      <c r="CX1917"/>
      <c r="CY1917"/>
      <c r="CZ1917"/>
      <c r="DA1917"/>
      <c r="DB1917"/>
      <c r="DC1917"/>
      <c r="DD1917"/>
      <c r="DE1917"/>
      <c r="DF1917"/>
      <c r="DG1917"/>
      <c r="DH1917"/>
      <c r="DI1917"/>
      <c r="DJ1917"/>
      <c r="DK1917"/>
    </row>
    <row r="1918" spans="1:115" s="10" customFormat="1" x14ac:dyDescent="0.25">
      <c r="A1918"/>
      <c r="C1918"/>
      <c r="D1918"/>
      <c r="E1918" s="8"/>
      <c r="F1918"/>
      <c r="G1918"/>
      <c r="H1918" s="62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  <c r="CQ1918"/>
      <c r="CR1918"/>
      <c r="CS1918"/>
      <c r="CT1918"/>
      <c r="CU1918"/>
      <c r="CV1918"/>
      <c r="CW1918"/>
      <c r="CX1918"/>
      <c r="CY1918"/>
      <c r="CZ1918"/>
      <c r="DA1918"/>
      <c r="DB1918"/>
      <c r="DC1918"/>
      <c r="DD1918"/>
      <c r="DE1918"/>
      <c r="DF1918"/>
      <c r="DG1918"/>
      <c r="DH1918"/>
      <c r="DI1918"/>
      <c r="DJ1918"/>
      <c r="DK1918"/>
    </row>
    <row r="1919" spans="1:115" s="10" customFormat="1" x14ac:dyDescent="0.25">
      <c r="A1919"/>
      <c r="C1919"/>
      <c r="D1919"/>
      <c r="E1919" s="8"/>
      <c r="F1919"/>
      <c r="G1919"/>
      <c r="H1919" s="62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  <c r="CQ1919"/>
      <c r="CR1919"/>
      <c r="CS1919"/>
      <c r="CT1919"/>
      <c r="CU1919"/>
      <c r="CV1919"/>
      <c r="CW1919"/>
      <c r="CX1919"/>
      <c r="CY1919"/>
      <c r="CZ1919"/>
      <c r="DA1919"/>
      <c r="DB1919"/>
      <c r="DC1919"/>
      <c r="DD1919"/>
      <c r="DE1919"/>
      <c r="DF1919"/>
      <c r="DG1919"/>
      <c r="DH1919"/>
      <c r="DI1919"/>
      <c r="DJ1919"/>
      <c r="DK1919"/>
    </row>
    <row r="1920" spans="1:115" s="10" customFormat="1" x14ac:dyDescent="0.25">
      <c r="A1920"/>
      <c r="C1920"/>
      <c r="D1920"/>
      <c r="E1920" s="8"/>
      <c r="F1920"/>
      <c r="G1920"/>
      <c r="H1920" s="62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  <c r="CQ1920"/>
      <c r="CR1920"/>
      <c r="CS1920"/>
      <c r="CT1920"/>
      <c r="CU1920"/>
      <c r="CV1920"/>
      <c r="CW1920"/>
      <c r="CX1920"/>
      <c r="CY1920"/>
      <c r="CZ1920"/>
      <c r="DA1920"/>
      <c r="DB1920"/>
      <c r="DC1920"/>
      <c r="DD1920"/>
      <c r="DE1920"/>
      <c r="DF1920"/>
      <c r="DG1920"/>
      <c r="DH1920"/>
      <c r="DI1920"/>
      <c r="DJ1920"/>
      <c r="DK1920"/>
    </row>
    <row r="1921" spans="1:115" s="10" customFormat="1" x14ac:dyDescent="0.25">
      <c r="A1921"/>
      <c r="C1921"/>
      <c r="D1921"/>
      <c r="E1921" s="8"/>
      <c r="F1921"/>
      <c r="G1921"/>
      <c r="H1921" s="62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  <c r="CQ1921"/>
      <c r="CR1921"/>
      <c r="CS1921"/>
      <c r="CT1921"/>
      <c r="CU1921"/>
      <c r="CV1921"/>
      <c r="CW1921"/>
      <c r="CX1921"/>
      <c r="CY1921"/>
      <c r="CZ1921"/>
      <c r="DA1921"/>
      <c r="DB1921"/>
      <c r="DC1921"/>
      <c r="DD1921"/>
      <c r="DE1921"/>
      <c r="DF1921"/>
      <c r="DG1921"/>
      <c r="DH1921"/>
      <c r="DI1921"/>
      <c r="DJ1921"/>
      <c r="DK1921"/>
    </row>
    <row r="1922" spans="1:115" s="10" customFormat="1" x14ac:dyDescent="0.25">
      <c r="A1922"/>
      <c r="C1922"/>
      <c r="D1922"/>
      <c r="E1922" s="8"/>
      <c r="F1922"/>
      <c r="G1922"/>
      <c r="H1922" s="6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  <c r="CQ1922"/>
      <c r="CR1922"/>
      <c r="CS1922"/>
      <c r="CT1922"/>
      <c r="CU1922"/>
      <c r="CV1922"/>
      <c r="CW1922"/>
      <c r="CX1922"/>
      <c r="CY1922"/>
      <c r="CZ1922"/>
      <c r="DA1922"/>
      <c r="DB1922"/>
      <c r="DC1922"/>
      <c r="DD1922"/>
      <c r="DE1922"/>
      <c r="DF1922"/>
      <c r="DG1922"/>
      <c r="DH1922"/>
      <c r="DI1922"/>
      <c r="DJ1922"/>
      <c r="DK1922"/>
    </row>
    <row r="1923" spans="1:115" s="10" customFormat="1" x14ac:dyDescent="0.25">
      <c r="A1923"/>
      <c r="C1923"/>
      <c r="D1923"/>
      <c r="E1923" s="8"/>
      <c r="F1923"/>
      <c r="G1923"/>
      <c r="H1923" s="62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  <c r="CQ1923"/>
      <c r="CR1923"/>
      <c r="CS1923"/>
      <c r="CT1923"/>
      <c r="CU1923"/>
      <c r="CV1923"/>
      <c r="CW1923"/>
      <c r="CX1923"/>
      <c r="CY1923"/>
      <c r="CZ1923"/>
      <c r="DA1923"/>
      <c r="DB1923"/>
      <c r="DC1923"/>
      <c r="DD1923"/>
      <c r="DE1923"/>
      <c r="DF1923"/>
      <c r="DG1923"/>
      <c r="DH1923"/>
      <c r="DI1923"/>
      <c r="DJ1923"/>
      <c r="DK1923"/>
    </row>
    <row r="1924" spans="1:115" s="10" customFormat="1" x14ac:dyDescent="0.25">
      <c r="A1924"/>
      <c r="C1924"/>
      <c r="D1924"/>
      <c r="E1924" s="8"/>
      <c r="F1924"/>
      <c r="G1924"/>
      <c r="H1924" s="62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  <c r="CQ1924"/>
      <c r="CR1924"/>
      <c r="CS1924"/>
      <c r="CT1924"/>
      <c r="CU1924"/>
      <c r="CV1924"/>
      <c r="CW1924"/>
      <c r="CX1924"/>
      <c r="CY1924"/>
      <c r="CZ1924"/>
      <c r="DA1924"/>
      <c r="DB1924"/>
      <c r="DC1924"/>
      <c r="DD1924"/>
      <c r="DE1924"/>
      <c r="DF1924"/>
      <c r="DG1924"/>
      <c r="DH1924"/>
      <c r="DI1924"/>
      <c r="DJ1924"/>
      <c r="DK1924"/>
    </row>
    <row r="1925" spans="1:115" s="10" customFormat="1" x14ac:dyDescent="0.25">
      <c r="A1925"/>
      <c r="C1925"/>
      <c r="D1925"/>
      <c r="E1925" s="8"/>
      <c r="F1925"/>
      <c r="G1925"/>
      <c r="H1925" s="62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  <c r="CQ1925"/>
      <c r="CR1925"/>
      <c r="CS1925"/>
      <c r="CT1925"/>
      <c r="CU1925"/>
      <c r="CV1925"/>
      <c r="CW1925"/>
      <c r="CX1925"/>
      <c r="CY1925"/>
      <c r="CZ1925"/>
      <c r="DA1925"/>
      <c r="DB1925"/>
      <c r="DC1925"/>
      <c r="DD1925"/>
      <c r="DE1925"/>
      <c r="DF1925"/>
      <c r="DG1925"/>
      <c r="DH1925"/>
      <c r="DI1925"/>
      <c r="DJ1925"/>
      <c r="DK1925"/>
    </row>
    <row r="1926" spans="1:115" s="10" customFormat="1" x14ac:dyDescent="0.25">
      <c r="A1926"/>
      <c r="C1926"/>
      <c r="D1926"/>
      <c r="E1926" s="8"/>
      <c r="F1926"/>
      <c r="G1926"/>
      <c r="H1926" s="62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  <c r="CQ1926"/>
      <c r="CR1926"/>
      <c r="CS1926"/>
      <c r="CT1926"/>
      <c r="CU1926"/>
      <c r="CV1926"/>
      <c r="CW1926"/>
      <c r="CX1926"/>
      <c r="CY1926"/>
      <c r="CZ1926"/>
      <c r="DA1926"/>
      <c r="DB1926"/>
      <c r="DC1926"/>
      <c r="DD1926"/>
      <c r="DE1926"/>
      <c r="DF1926"/>
      <c r="DG1926"/>
      <c r="DH1926"/>
      <c r="DI1926"/>
      <c r="DJ1926"/>
      <c r="DK1926"/>
    </row>
    <row r="1927" spans="1:115" s="10" customFormat="1" x14ac:dyDescent="0.25">
      <c r="A1927"/>
      <c r="C1927"/>
      <c r="D1927"/>
      <c r="E1927" s="8"/>
      <c r="F1927"/>
      <c r="G1927"/>
      <c r="H1927" s="62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  <c r="CQ1927"/>
      <c r="CR1927"/>
      <c r="CS1927"/>
      <c r="CT1927"/>
      <c r="CU1927"/>
      <c r="CV1927"/>
      <c r="CW1927"/>
      <c r="CX1927"/>
      <c r="CY1927"/>
      <c r="CZ1927"/>
      <c r="DA1927"/>
      <c r="DB1927"/>
      <c r="DC1927"/>
      <c r="DD1927"/>
      <c r="DE1927"/>
      <c r="DF1927"/>
      <c r="DG1927"/>
      <c r="DH1927"/>
      <c r="DI1927"/>
      <c r="DJ1927"/>
      <c r="DK1927"/>
    </row>
    <row r="1928" spans="1:115" s="10" customFormat="1" x14ac:dyDescent="0.25">
      <c r="A1928"/>
      <c r="C1928"/>
      <c r="D1928"/>
      <c r="E1928" s="8"/>
      <c r="F1928"/>
      <c r="G1928"/>
      <c r="H1928" s="62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  <c r="CQ1928"/>
      <c r="CR1928"/>
      <c r="CS1928"/>
      <c r="CT1928"/>
      <c r="CU1928"/>
      <c r="CV1928"/>
      <c r="CW1928"/>
      <c r="CX1928"/>
      <c r="CY1928"/>
      <c r="CZ1928"/>
      <c r="DA1928"/>
      <c r="DB1928"/>
      <c r="DC1928"/>
      <c r="DD1928"/>
      <c r="DE1928"/>
      <c r="DF1928"/>
      <c r="DG1928"/>
      <c r="DH1928"/>
      <c r="DI1928"/>
      <c r="DJ1928"/>
      <c r="DK1928"/>
    </row>
    <row r="1929" spans="1:115" s="10" customFormat="1" x14ac:dyDescent="0.25">
      <c r="A1929"/>
      <c r="C1929"/>
      <c r="D1929"/>
      <c r="E1929" s="8"/>
      <c r="F1929"/>
      <c r="G1929"/>
      <c r="H1929" s="62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  <c r="CQ1929"/>
      <c r="CR1929"/>
      <c r="CS1929"/>
      <c r="CT1929"/>
      <c r="CU1929"/>
      <c r="CV1929"/>
      <c r="CW1929"/>
      <c r="CX1929"/>
      <c r="CY1929"/>
      <c r="CZ1929"/>
      <c r="DA1929"/>
      <c r="DB1929"/>
      <c r="DC1929"/>
      <c r="DD1929"/>
      <c r="DE1929"/>
      <c r="DF1929"/>
      <c r="DG1929"/>
      <c r="DH1929"/>
      <c r="DI1929"/>
      <c r="DJ1929"/>
      <c r="DK1929"/>
    </row>
    <row r="1930" spans="1:115" s="10" customFormat="1" x14ac:dyDescent="0.25">
      <c r="A1930"/>
      <c r="C1930"/>
      <c r="D1930"/>
      <c r="E1930" s="8"/>
      <c r="F1930"/>
      <c r="G1930"/>
      <c r="H1930" s="62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  <c r="DK1930"/>
    </row>
    <row r="1931" spans="1:115" s="10" customFormat="1" x14ac:dyDescent="0.25">
      <c r="A1931"/>
      <c r="C1931"/>
      <c r="D1931"/>
      <c r="E1931" s="8"/>
      <c r="F1931"/>
      <c r="G1931"/>
      <c r="H1931" s="62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  <c r="DK1931"/>
    </row>
    <row r="1932" spans="1:115" s="10" customFormat="1" x14ac:dyDescent="0.25">
      <c r="A1932"/>
      <c r="C1932"/>
      <c r="D1932"/>
      <c r="E1932" s="8"/>
      <c r="F1932"/>
      <c r="G1932"/>
      <c r="H1932" s="6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  <c r="DK1932"/>
    </row>
    <row r="1933" spans="1:115" s="10" customFormat="1" x14ac:dyDescent="0.25">
      <c r="A1933"/>
      <c r="C1933"/>
      <c r="D1933"/>
      <c r="E1933" s="8"/>
      <c r="F1933"/>
      <c r="G1933"/>
      <c r="H1933" s="62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  <c r="DK1933"/>
    </row>
    <row r="1934" spans="1:115" s="10" customFormat="1" x14ac:dyDescent="0.25">
      <c r="A1934"/>
      <c r="C1934"/>
      <c r="D1934"/>
      <c r="E1934" s="8"/>
      <c r="F1934"/>
      <c r="G1934"/>
      <c r="H1934" s="62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  <c r="DK1934"/>
    </row>
    <row r="1935" spans="1:115" s="10" customFormat="1" x14ac:dyDescent="0.25">
      <c r="A1935"/>
      <c r="C1935"/>
      <c r="D1935"/>
      <c r="E1935" s="8"/>
      <c r="F1935"/>
      <c r="G1935"/>
      <c r="H1935" s="62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  <c r="CQ1935"/>
      <c r="CR1935"/>
      <c r="CS1935"/>
      <c r="CT1935"/>
      <c r="CU1935"/>
      <c r="CV1935"/>
      <c r="CW1935"/>
      <c r="CX1935"/>
      <c r="CY1935"/>
      <c r="CZ1935"/>
      <c r="DA1935"/>
      <c r="DB1935"/>
      <c r="DC1935"/>
      <c r="DD1935"/>
      <c r="DE1935"/>
      <c r="DF1935"/>
      <c r="DG1935"/>
      <c r="DH1935"/>
      <c r="DI1935"/>
      <c r="DJ1935"/>
      <c r="DK1935"/>
    </row>
    <row r="1936" spans="1:115" s="10" customFormat="1" x14ac:dyDescent="0.25">
      <c r="A1936"/>
      <c r="C1936"/>
      <c r="D1936"/>
      <c r="E1936" s="8"/>
      <c r="F1936"/>
      <c r="G1936"/>
      <c r="H1936" s="62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  <c r="CQ1936"/>
      <c r="CR1936"/>
      <c r="CS1936"/>
      <c r="CT1936"/>
      <c r="CU1936"/>
      <c r="CV1936"/>
      <c r="CW1936"/>
      <c r="CX1936"/>
      <c r="CY1936"/>
      <c r="CZ1936"/>
      <c r="DA1936"/>
      <c r="DB1936"/>
      <c r="DC1936"/>
      <c r="DD1936"/>
      <c r="DE1936"/>
      <c r="DF1936"/>
      <c r="DG1936"/>
      <c r="DH1936"/>
      <c r="DI1936"/>
      <c r="DJ1936"/>
      <c r="DK1936"/>
    </row>
    <row r="1937" spans="1:115" s="10" customFormat="1" x14ac:dyDescent="0.25">
      <c r="A1937"/>
      <c r="C1937"/>
      <c r="D1937"/>
      <c r="E1937" s="8"/>
      <c r="F1937"/>
      <c r="G1937"/>
      <c r="H1937" s="62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  <c r="CQ1937"/>
      <c r="CR1937"/>
      <c r="CS1937"/>
      <c r="CT1937"/>
      <c r="CU1937"/>
      <c r="CV1937"/>
      <c r="CW1937"/>
      <c r="CX1937"/>
      <c r="CY1937"/>
      <c r="CZ1937"/>
      <c r="DA1937"/>
      <c r="DB1937"/>
      <c r="DC1937"/>
      <c r="DD1937"/>
      <c r="DE1937"/>
      <c r="DF1937"/>
      <c r="DG1937"/>
      <c r="DH1937"/>
      <c r="DI1937"/>
      <c r="DJ1937"/>
      <c r="DK1937"/>
    </row>
    <row r="1938" spans="1:115" s="10" customFormat="1" x14ac:dyDescent="0.25">
      <c r="A1938"/>
      <c r="C1938"/>
      <c r="D1938"/>
      <c r="E1938" s="8"/>
      <c r="F1938"/>
      <c r="G1938"/>
      <c r="H1938" s="62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  <c r="CQ1938"/>
      <c r="CR1938"/>
      <c r="CS1938"/>
      <c r="CT1938"/>
      <c r="CU1938"/>
      <c r="CV1938"/>
      <c r="CW1938"/>
      <c r="CX1938"/>
      <c r="CY1938"/>
      <c r="CZ1938"/>
      <c r="DA1938"/>
      <c r="DB1938"/>
      <c r="DC1938"/>
      <c r="DD1938"/>
      <c r="DE1938"/>
      <c r="DF1938"/>
      <c r="DG1938"/>
      <c r="DH1938"/>
      <c r="DI1938"/>
      <c r="DJ1938"/>
      <c r="DK1938"/>
    </row>
    <row r="1939" spans="1:115" s="10" customFormat="1" x14ac:dyDescent="0.25">
      <c r="A1939"/>
      <c r="C1939"/>
      <c r="D1939"/>
      <c r="E1939" s="8"/>
      <c r="F1939"/>
      <c r="G1939"/>
      <c r="H1939" s="62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  <c r="CQ1939"/>
      <c r="CR1939"/>
      <c r="CS1939"/>
      <c r="CT1939"/>
      <c r="CU1939"/>
      <c r="CV1939"/>
      <c r="CW1939"/>
      <c r="CX1939"/>
      <c r="CY1939"/>
      <c r="CZ1939"/>
      <c r="DA1939"/>
      <c r="DB1939"/>
      <c r="DC1939"/>
      <c r="DD1939"/>
      <c r="DE1939"/>
      <c r="DF1939"/>
      <c r="DG1939"/>
      <c r="DH1939"/>
      <c r="DI1939"/>
      <c r="DJ1939"/>
      <c r="DK1939"/>
    </row>
    <row r="1940" spans="1:115" s="10" customFormat="1" x14ac:dyDescent="0.25">
      <c r="A1940"/>
      <c r="C1940"/>
      <c r="D1940"/>
      <c r="E1940" s="8"/>
      <c r="F1940"/>
      <c r="G1940"/>
      <c r="H1940" s="62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  <c r="CQ1940"/>
      <c r="CR1940"/>
      <c r="CS1940"/>
      <c r="CT1940"/>
      <c r="CU1940"/>
      <c r="CV1940"/>
      <c r="CW1940"/>
      <c r="CX1940"/>
      <c r="CY1940"/>
      <c r="CZ1940"/>
      <c r="DA1940"/>
      <c r="DB1940"/>
      <c r="DC1940"/>
      <c r="DD1940"/>
      <c r="DE1940"/>
      <c r="DF1940"/>
      <c r="DG1940"/>
      <c r="DH1940"/>
      <c r="DI1940"/>
      <c r="DJ1940"/>
      <c r="DK1940"/>
    </row>
    <row r="1941" spans="1:115" s="10" customFormat="1" x14ac:dyDescent="0.25">
      <c r="A1941"/>
      <c r="C1941"/>
      <c r="D1941"/>
      <c r="E1941" s="8"/>
      <c r="F1941"/>
      <c r="G1941"/>
      <c r="H1941" s="62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  <c r="CQ1941"/>
      <c r="CR1941"/>
      <c r="CS1941"/>
      <c r="CT1941"/>
      <c r="CU1941"/>
      <c r="CV1941"/>
      <c r="CW1941"/>
      <c r="CX1941"/>
      <c r="CY1941"/>
      <c r="CZ1941"/>
      <c r="DA1941"/>
      <c r="DB1941"/>
      <c r="DC1941"/>
      <c r="DD1941"/>
      <c r="DE1941"/>
      <c r="DF1941"/>
      <c r="DG1941"/>
      <c r="DH1941"/>
      <c r="DI1941"/>
      <c r="DJ1941"/>
      <c r="DK1941"/>
    </row>
    <row r="1942" spans="1:115" s="10" customFormat="1" x14ac:dyDescent="0.25">
      <c r="A1942"/>
      <c r="C1942"/>
      <c r="D1942"/>
      <c r="E1942" s="8"/>
      <c r="F1942"/>
      <c r="G1942"/>
      <c r="H1942" s="6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  <c r="CQ1942"/>
      <c r="CR1942"/>
      <c r="CS1942"/>
      <c r="CT1942"/>
      <c r="CU1942"/>
      <c r="CV1942"/>
      <c r="CW1942"/>
      <c r="CX1942"/>
      <c r="CY1942"/>
      <c r="CZ1942"/>
      <c r="DA1942"/>
      <c r="DB1942"/>
      <c r="DC1942"/>
      <c r="DD1942"/>
      <c r="DE1942"/>
      <c r="DF1942"/>
      <c r="DG1942"/>
      <c r="DH1942"/>
      <c r="DI1942"/>
      <c r="DJ1942"/>
      <c r="DK1942"/>
    </row>
    <row r="1943" spans="1:115" s="10" customFormat="1" x14ac:dyDescent="0.25">
      <c r="A1943"/>
      <c r="C1943"/>
      <c r="D1943"/>
      <c r="E1943" s="8"/>
      <c r="F1943"/>
      <c r="G1943"/>
      <c r="H1943" s="62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  <c r="CG1943"/>
      <c r="CH1943"/>
      <c r="CI1943"/>
      <c r="CJ1943"/>
      <c r="CK1943"/>
      <c r="CL1943"/>
      <c r="CM1943"/>
      <c r="CN1943"/>
      <c r="CO1943"/>
      <c r="CP1943"/>
      <c r="CQ1943"/>
      <c r="CR1943"/>
      <c r="CS1943"/>
      <c r="CT1943"/>
      <c r="CU1943"/>
      <c r="CV1943"/>
      <c r="CW1943"/>
      <c r="CX1943"/>
      <c r="CY1943"/>
      <c r="CZ1943"/>
      <c r="DA1943"/>
      <c r="DB1943"/>
      <c r="DC1943"/>
      <c r="DD1943"/>
      <c r="DE1943"/>
      <c r="DF1943"/>
      <c r="DG1943"/>
      <c r="DH1943"/>
      <c r="DI1943"/>
      <c r="DJ1943"/>
      <c r="DK1943"/>
    </row>
    <row r="1944" spans="1:115" s="10" customFormat="1" x14ac:dyDescent="0.25">
      <c r="A1944"/>
      <c r="C1944"/>
      <c r="D1944"/>
      <c r="E1944" s="8"/>
      <c r="F1944"/>
      <c r="G1944"/>
      <c r="H1944" s="62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  <c r="CG1944"/>
      <c r="CH1944"/>
      <c r="CI1944"/>
      <c r="CJ1944"/>
      <c r="CK1944"/>
      <c r="CL1944"/>
      <c r="CM1944"/>
      <c r="CN1944"/>
      <c r="CO1944"/>
      <c r="CP1944"/>
      <c r="CQ1944"/>
      <c r="CR1944"/>
      <c r="CS1944"/>
      <c r="CT1944"/>
      <c r="CU1944"/>
      <c r="CV1944"/>
      <c r="CW1944"/>
      <c r="CX1944"/>
      <c r="CY1944"/>
      <c r="CZ1944"/>
      <c r="DA1944"/>
      <c r="DB1944"/>
      <c r="DC1944"/>
      <c r="DD1944"/>
      <c r="DE1944"/>
      <c r="DF1944"/>
      <c r="DG1944"/>
      <c r="DH1944"/>
      <c r="DI1944"/>
      <c r="DJ1944"/>
      <c r="DK1944"/>
    </row>
    <row r="1945" spans="1:115" s="10" customFormat="1" x14ac:dyDescent="0.25">
      <c r="A1945"/>
      <c r="C1945"/>
      <c r="D1945"/>
      <c r="E1945" s="8"/>
      <c r="F1945"/>
      <c r="G1945"/>
      <c r="H1945" s="62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  <c r="BW1945"/>
      <c r="BX1945"/>
      <c r="BY1945"/>
      <c r="BZ1945"/>
      <c r="CA1945"/>
      <c r="CB1945"/>
      <c r="CC1945"/>
      <c r="CD1945"/>
      <c r="CE1945"/>
      <c r="CF1945"/>
      <c r="CG1945"/>
      <c r="CH1945"/>
      <c r="CI1945"/>
      <c r="CJ1945"/>
      <c r="CK1945"/>
      <c r="CL1945"/>
      <c r="CM1945"/>
      <c r="CN1945"/>
      <c r="CO1945"/>
      <c r="CP1945"/>
      <c r="CQ1945"/>
      <c r="CR1945"/>
      <c r="CS1945"/>
      <c r="CT1945"/>
      <c r="CU1945"/>
      <c r="CV1945"/>
      <c r="CW1945"/>
      <c r="CX1945"/>
      <c r="CY1945"/>
      <c r="CZ1945"/>
      <c r="DA1945"/>
      <c r="DB1945"/>
      <c r="DC1945"/>
      <c r="DD1945"/>
      <c r="DE1945"/>
      <c r="DF1945"/>
      <c r="DG1945"/>
      <c r="DH1945"/>
      <c r="DI1945"/>
      <c r="DJ1945"/>
      <c r="DK1945"/>
    </row>
    <row r="1946" spans="1:115" s="10" customFormat="1" x14ac:dyDescent="0.25">
      <c r="A1946"/>
      <c r="C1946"/>
      <c r="D1946"/>
      <c r="E1946" s="8"/>
      <c r="F1946"/>
      <c r="G1946"/>
      <c r="H1946" s="62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  <c r="BW1946"/>
      <c r="BX1946"/>
      <c r="BY1946"/>
      <c r="BZ1946"/>
      <c r="CA1946"/>
      <c r="CB1946"/>
      <c r="CC1946"/>
      <c r="CD1946"/>
      <c r="CE1946"/>
      <c r="CF1946"/>
      <c r="CG1946"/>
      <c r="CH1946"/>
      <c r="CI1946"/>
      <c r="CJ1946"/>
      <c r="CK1946"/>
      <c r="CL1946"/>
      <c r="CM1946"/>
      <c r="CN1946"/>
      <c r="CO1946"/>
      <c r="CP1946"/>
      <c r="CQ1946"/>
      <c r="CR1946"/>
      <c r="CS1946"/>
      <c r="CT1946"/>
      <c r="CU1946"/>
      <c r="CV1946"/>
      <c r="CW1946"/>
      <c r="CX1946"/>
      <c r="CY1946"/>
      <c r="CZ1946"/>
      <c r="DA1946"/>
      <c r="DB1946"/>
      <c r="DC1946"/>
      <c r="DD1946"/>
      <c r="DE1946"/>
      <c r="DF1946"/>
      <c r="DG1946"/>
      <c r="DH1946"/>
      <c r="DI1946"/>
      <c r="DJ1946"/>
      <c r="DK1946"/>
    </row>
    <row r="1947" spans="1:115" s="10" customFormat="1" x14ac:dyDescent="0.25">
      <c r="A1947"/>
      <c r="C1947"/>
      <c r="D1947"/>
      <c r="E1947" s="8"/>
      <c r="F1947"/>
      <c r="G1947"/>
      <c r="H1947" s="62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  <c r="BW1947"/>
      <c r="BX1947"/>
      <c r="BY1947"/>
      <c r="BZ1947"/>
      <c r="CA1947"/>
      <c r="CB1947"/>
      <c r="CC1947"/>
      <c r="CD1947"/>
      <c r="CE1947"/>
      <c r="CF1947"/>
      <c r="CG1947"/>
      <c r="CH1947"/>
      <c r="CI1947"/>
      <c r="CJ1947"/>
      <c r="CK1947"/>
      <c r="CL1947"/>
      <c r="CM1947"/>
      <c r="CN1947"/>
      <c r="CO1947"/>
      <c r="CP1947"/>
      <c r="CQ1947"/>
      <c r="CR1947"/>
      <c r="CS1947"/>
      <c r="CT1947"/>
      <c r="CU1947"/>
      <c r="CV1947"/>
      <c r="CW1947"/>
      <c r="CX1947"/>
      <c r="CY1947"/>
      <c r="CZ1947"/>
      <c r="DA1947"/>
      <c r="DB1947"/>
      <c r="DC1947"/>
      <c r="DD1947"/>
      <c r="DE1947"/>
      <c r="DF1947"/>
      <c r="DG1947"/>
      <c r="DH1947"/>
      <c r="DI1947"/>
      <c r="DJ1947"/>
      <c r="DK1947"/>
    </row>
    <row r="1948" spans="1:115" s="10" customFormat="1" x14ac:dyDescent="0.25">
      <c r="A1948"/>
      <c r="C1948"/>
      <c r="D1948"/>
      <c r="E1948" s="8"/>
      <c r="F1948"/>
      <c r="G1948"/>
      <c r="H1948" s="62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  <c r="BW1948"/>
      <c r="BX1948"/>
      <c r="BY1948"/>
      <c r="BZ1948"/>
      <c r="CA1948"/>
      <c r="CB1948"/>
      <c r="CC1948"/>
      <c r="CD1948"/>
      <c r="CE1948"/>
      <c r="CF1948"/>
      <c r="CG1948"/>
      <c r="CH1948"/>
      <c r="CI1948"/>
      <c r="CJ1948"/>
      <c r="CK1948"/>
      <c r="CL1948"/>
      <c r="CM1948"/>
      <c r="CN1948"/>
      <c r="CO1948"/>
      <c r="CP1948"/>
      <c r="CQ1948"/>
      <c r="CR1948"/>
      <c r="CS1948"/>
      <c r="CT1948"/>
      <c r="CU1948"/>
      <c r="CV1948"/>
      <c r="CW1948"/>
      <c r="CX1948"/>
      <c r="CY1948"/>
      <c r="CZ1948"/>
      <c r="DA1948"/>
      <c r="DB1948"/>
      <c r="DC1948"/>
      <c r="DD1948"/>
      <c r="DE1948"/>
      <c r="DF1948"/>
      <c r="DG1948"/>
      <c r="DH1948"/>
      <c r="DI1948"/>
      <c r="DJ1948"/>
      <c r="DK1948"/>
    </row>
    <row r="1949" spans="1:115" s="10" customFormat="1" x14ac:dyDescent="0.25">
      <c r="A1949"/>
      <c r="C1949"/>
      <c r="D1949"/>
      <c r="E1949" s="8"/>
      <c r="F1949"/>
      <c r="G1949"/>
      <c r="H1949" s="62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  <c r="BW1949"/>
      <c r="BX1949"/>
      <c r="BY1949"/>
      <c r="BZ1949"/>
      <c r="CA1949"/>
      <c r="CB1949"/>
      <c r="CC1949"/>
      <c r="CD1949"/>
      <c r="CE1949"/>
      <c r="CF1949"/>
      <c r="CG1949"/>
      <c r="CH1949"/>
      <c r="CI1949"/>
      <c r="CJ1949"/>
      <c r="CK1949"/>
      <c r="CL1949"/>
      <c r="CM1949"/>
      <c r="CN1949"/>
      <c r="CO1949"/>
      <c r="CP1949"/>
      <c r="CQ1949"/>
      <c r="CR1949"/>
      <c r="CS1949"/>
      <c r="CT1949"/>
      <c r="CU1949"/>
      <c r="CV1949"/>
      <c r="CW1949"/>
      <c r="CX1949"/>
      <c r="CY1949"/>
      <c r="CZ1949"/>
      <c r="DA1949"/>
      <c r="DB1949"/>
      <c r="DC1949"/>
      <c r="DD1949"/>
      <c r="DE1949"/>
      <c r="DF1949"/>
      <c r="DG1949"/>
      <c r="DH1949"/>
      <c r="DI1949"/>
      <c r="DJ1949"/>
      <c r="DK1949"/>
    </row>
    <row r="1950" spans="1:115" s="10" customFormat="1" x14ac:dyDescent="0.25">
      <c r="A1950"/>
      <c r="C1950"/>
      <c r="D1950"/>
      <c r="E1950" s="8"/>
      <c r="F1950"/>
      <c r="G1950"/>
      <c r="H1950" s="62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  <c r="BW1950"/>
      <c r="BX1950"/>
      <c r="BY1950"/>
      <c r="BZ1950"/>
      <c r="CA1950"/>
      <c r="CB1950"/>
      <c r="CC1950"/>
      <c r="CD1950"/>
      <c r="CE1950"/>
      <c r="CF1950"/>
      <c r="CG1950"/>
      <c r="CH1950"/>
      <c r="CI1950"/>
      <c r="CJ1950"/>
      <c r="CK1950"/>
      <c r="CL1950"/>
      <c r="CM1950"/>
      <c r="CN1950"/>
      <c r="CO1950"/>
      <c r="CP1950"/>
      <c r="CQ1950"/>
      <c r="CR1950"/>
      <c r="CS1950"/>
      <c r="CT1950"/>
      <c r="CU1950"/>
      <c r="CV1950"/>
      <c r="CW1950"/>
      <c r="CX1950"/>
      <c r="CY1950"/>
      <c r="CZ1950"/>
      <c r="DA1950"/>
      <c r="DB1950"/>
      <c r="DC1950"/>
      <c r="DD1950"/>
      <c r="DE1950"/>
      <c r="DF1950"/>
      <c r="DG1950"/>
      <c r="DH1950"/>
      <c r="DI1950"/>
      <c r="DJ1950"/>
      <c r="DK1950"/>
    </row>
    <row r="1951" spans="1:115" s="10" customFormat="1" x14ac:dyDescent="0.25">
      <c r="A1951"/>
      <c r="C1951"/>
      <c r="D1951"/>
      <c r="E1951" s="8"/>
      <c r="F1951"/>
      <c r="G1951"/>
      <c r="H1951" s="62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  <c r="CE1951"/>
      <c r="CF1951"/>
      <c r="CG1951"/>
      <c r="CH1951"/>
      <c r="CI1951"/>
      <c r="CJ1951"/>
      <c r="CK1951"/>
      <c r="CL1951"/>
      <c r="CM1951"/>
      <c r="CN1951"/>
      <c r="CO1951"/>
      <c r="CP1951"/>
      <c r="CQ1951"/>
      <c r="CR1951"/>
      <c r="CS1951"/>
      <c r="CT1951"/>
      <c r="CU1951"/>
      <c r="CV1951"/>
      <c r="CW1951"/>
      <c r="CX1951"/>
      <c r="CY1951"/>
      <c r="CZ1951"/>
      <c r="DA1951"/>
      <c r="DB1951"/>
      <c r="DC1951"/>
      <c r="DD1951"/>
      <c r="DE1951"/>
      <c r="DF1951"/>
      <c r="DG1951"/>
      <c r="DH1951"/>
      <c r="DI1951"/>
      <c r="DJ1951"/>
      <c r="DK1951"/>
    </row>
    <row r="1952" spans="1:115" s="10" customFormat="1" x14ac:dyDescent="0.25">
      <c r="A1952"/>
      <c r="C1952"/>
      <c r="D1952"/>
      <c r="E1952" s="8"/>
      <c r="F1952"/>
      <c r="G1952"/>
      <c r="H1952" s="6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  <c r="BW1952"/>
      <c r="BX1952"/>
      <c r="BY1952"/>
      <c r="BZ1952"/>
      <c r="CA1952"/>
      <c r="CB1952"/>
      <c r="CC1952"/>
      <c r="CD1952"/>
      <c r="CE1952"/>
      <c r="CF1952"/>
      <c r="CG1952"/>
      <c r="CH1952"/>
      <c r="CI1952"/>
      <c r="CJ1952"/>
      <c r="CK1952"/>
      <c r="CL1952"/>
      <c r="CM1952"/>
      <c r="CN1952"/>
      <c r="CO1952"/>
      <c r="CP1952"/>
      <c r="CQ1952"/>
      <c r="CR1952"/>
      <c r="CS1952"/>
      <c r="CT1952"/>
      <c r="CU1952"/>
      <c r="CV1952"/>
      <c r="CW1952"/>
      <c r="CX1952"/>
      <c r="CY1952"/>
      <c r="CZ1952"/>
      <c r="DA1952"/>
      <c r="DB1952"/>
      <c r="DC1952"/>
      <c r="DD1952"/>
      <c r="DE1952"/>
      <c r="DF1952"/>
      <c r="DG1952"/>
      <c r="DH1952"/>
      <c r="DI1952"/>
      <c r="DJ1952"/>
      <c r="DK1952"/>
    </row>
    <row r="1953" spans="1:115" s="10" customFormat="1" x14ac:dyDescent="0.25">
      <c r="A1953"/>
      <c r="C1953"/>
      <c r="D1953"/>
      <c r="E1953" s="8"/>
      <c r="F1953"/>
      <c r="G1953"/>
      <c r="H1953" s="62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  <c r="CG1953"/>
      <c r="CH1953"/>
      <c r="CI1953"/>
      <c r="CJ1953"/>
      <c r="CK1953"/>
      <c r="CL1953"/>
      <c r="CM1953"/>
      <c r="CN1953"/>
      <c r="CO1953"/>
      <c r="CP1953"/>
      <c r="CQ1953"/>
      <c r="CR1953"/>
      <c r="CS1953"/>
      <c r="CT1953"/>
      <c r="CU1953"/>
      <c r="CV1953"/>
      <c r="CW1953"/>
      <c r="CX1953"/>
      <c r="CY1953"/>
      <c r="CZ1953"/>
      <c r="DA1953"/>
      <c r="DB1953"/>
      <c r="DC1953"/>
      <c r="DD1953"/>
      <c r="DE1953"/>
      <c r="DF1953"/>
      <c r="DG1953"/>
      <c r="DH1953"/>
      <c r="DI1953"/>
      <c r="DJ1953"/>
      <c r="DK1953"/>
    </row>
    <row r="1954" spans="1:115" s="10" customFormat="1" x14ac:dyDescent="0.25">
      <c r="A1954"/>
      <c r="C1954"/>
      <c r="D1954"/>
      <c r="E1954" s="8"/>
      <c r="F1954"/>
      <c r="G1954"/>
      <c r="H1954" s="62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  <c r="CG1954"/>
      <c r="CH1954"/>
      <c r="CI1954"/>
      <c r="CJ1954"/>
      <c r="CK1954"/>
      <c r="CL1954"/>
      <c r="CM1954"/>
      <c r="CN1954"/>
      <c r="CO1954"/>
      <c r="CP1954"/>
      <c r="CQ1954"/>
      <c r="CR1954"/>
      <c r="CS1954"/>
      <c r="CT1954"/>
      <c r="CU1954"/>
      <c r="CV1954"/>
      <c r="CW1954"/>
      <c r="CX1954"/>
      <c r="CY1954"/>
      <c r="CZ1954"/>
      <c r="DA1954"/>
      <c r="DB1954"/>
      <c r="DC1954"/>
      <c r="DD1954"/>
      <c r="DE1954"/>
      <c r="DF1954"/>
      <c r="DG1954"/>
      <c r="DH1954"/>
      <c r="DI1954"/>
      <c r="DJ1954"/>
      <c r="DK1954"/>
    </row>
    <row r="1955" spans="1:115" s="10" customFormat="1" x14ac:dyDescent="0.25">
      <c r="A1955"/>
      <c r="C1955"/>
      <c r="D1955"/>
      <c r="E1955" s="8"/>
      <c r="F1955"/>
      <c r="G1955"/>
      <c r="H1955" s="62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  <c r="CG1955"/>
      <c r="CH1955"/>
      <c r="CI1955"/>
      <c r="CJ1955"/>
      <c r="CK1955"/>
      <c r="CL1955"/>
      <c r="CM1955"/>
      <c r="CN1955"/>
      <c r="CO1955"/>
      <c r="CP1955"/>
      <c r="CQ1955"/>
      <c r="CR1955"/>
      <c r="CS1955"/>
      <c r="CT1955"/>
      <c r="CU1955"/>
      <c r="CV1955"/>
      <c r="CW1955"/>
      <c r="CX1955"/>
      <c r="CY1955"/>
      <c r="CZ1955"/>
      <c r="DA1955"/>
      <c r="DB1955"/>
      <c r="DC1955"/>
      <c r="DD1955"/>
      <c r="DE1955"/>
      <c r="DF1955"/>
      <c r="DG1955"/>
      <c r="DH1955"/>
      <c r="DI1955"/>
      <c r="DJ1955"/>
      <c r="DK1955"/>
    </row>
    <row r="1956" spans="1:115" s="10" customFormat="1" x14ac:dyDescent="0.25">
      <c r="A1956"/>
      <c r="C1956"/>
      <c r="D1956"/>
      <c r="E1956" s="8"/>
      <c r="F1956"/>
      <c r="G1956"/>
      <c r="H1956" s="62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  <c r="CG1956"/>
      <c r="CH1956"/>
      <c r="CI1956"/>
      <c r="CJ1956"/>
      <c r="CK1956"/>
      <c r="CL1956"/>
      <c r="CM1956"/>
      <c r="CN1956"/>
      <c r="CO1956"/>
      <c r="CP1956"/>
      <c r="CQ1956"/>
      <c r="CR1956"/>
      <c r="CS1956"/>
      <c r="CT1956"/>
      <c r="CU1956"/>
      <c r="CV1956"/>
      <c r="CW1956"/>
      <c r="CX1956"/>
      <c r="CY1956"/>
      <c r="CZ1956"/>
      <c r="DA1956"/>
      <c r="DB1956"/>
      <c r="DC1956"/>
      <c r="DD1956"/>
      <c r="DE1956"/>
      <c r="DF1956"/>
      <c r="DG1956"/>
      <c r="DH1956"/>
      <c r="DI1956"/>
      <c r="DJ1956"/>
      <c r="DK1956"/>
    </row>
  </sheetData>
  <protectedRanges>
    <protectedRange password="CE28" sqref="K6:K7 K112 K200 K229:K232 K209:K210 K214 K281:K1048576" name="Bereich1_2"/>
    <protectedRange password="CE28" sqref="K197 K255:K259 K187 K206 K219 K222 K233:K234 K238 K241 K248:K249 K269 K261 K263 K73:K74 K278:K280 K34:K37 K244 K39:K43 K64:K71 K8 K47:K62 K90:K111 K10:K11 K13:K19 K21:K29 K78:K85 K87:K88" name="Bereich1_3"/>
    <protectedRange password="CE28" sqref="J155:J159 J115 J117 I187:J190 I123:J123 I160:J163 I137:J142 I113:J113 I128:I134 J126:J134 J164:J166 I170:J171 I178:J185 J172:J177" name="Bereich1"/>
    <protectedRange password="CE28" sqref="K195 K198:K199 K189:K192 K202:K203 K220 K114:K117 K139:K142 K136:K137 K123:K131 K183:K186 K133:K134 K180:K181 K155:K171" name="Bereich1_1"/>
    <protectedRange password="CE28" sqref="I115 I117 I126:I127 I155:I159" name="Bereich1_2_1"/>
    <protectedRange password="CE28" sqref="I193:J193 I196:J199" name="Bereich1_1_5"/>
    <protectedRange password="CE28" sqref="K196 K193" name="Bereich1_2_5"/>
    <protectedRange password="CE28" sqref="I194:J194" name="Bereich1_4"/>
    <protectedRange password="CE28" sqref="I125:J125" name="Bereich1_1_6"/>
    <protectedRange password="CE28" sqref="I195:J195" name="Bereich1_1_7"/>
    <protectedRange password="CE28" sqref="I164:I166" name="Bereich1_1_8"/>
    <protectedRange password="CE28" sqref="I191:J191" name="Bereich1_1_11"/>
    <protectedRange password="CE28" sqref="I136:J136" name="Bereich1_1_12"/>
    <protectedRange password="CE28" sqref="I169:J169 I172:I177" name="Bereich1_1_13"/>
    <protectedRange password="CE28" sqref="I186:J186" name="Bereich1_6"/>
    <protectedRange password="CE28" sqref="I135:J135" name="Bereich1_1_14"/>
    <protectedRange password="CE28" sqref="I192:J192" name="Bereich1_1_15"/>
    <protectedRange password="CE28" sqref="I114:J114" name="Bereich1_8"/>
    <protectedRange password="CE28" sqref="I116:J116" name="Bereich1_9"/>
    <protectedRange password="CE28" sqref="I124:J124" name="Bereich1_10"/>
    <protectedRange password="CE28" sqref="I167:J168" name="Bereich1_1_22"/>
    <protectedRange password="CE28" sqref="L1:L4" name="Bereich1_5"/>
    <protectedRange password="CE28" sqref="K201" name="Bereich1_3_5_1"/>
    <protectedRange password="CE28" sqref="K207 K224:K227 K237 K239 K250:K251 K254 K270:K272 K260 K262 K264:K265 K267:K268 K247 K211:K213 K275:K277 K218" name="Bereich1_3_2"/>
    <protectedRange password="CE28" sqref="K72 K89 K266 K188" name="Bereich1_3_3"/>
    <protectedRange password="CE28" sqref="K252" name="Bereich1_3_4"/>
    <protectedRange password="CE28" sqref="K240" name="Bereich1_3_5"/>
    <protectedRange password="CE28" sqref="K31" name="Bereich1_3_6"/>
    <protectedRange password="CE28" sqref="K113 K135 K243" name="Bereich1_3_7"/>
    <protectedRange password="CE28" sqref="K235" name="Bereich1_3_8"/>
    <protectedRange password="CE28" sqref="K236" name="Bereich1_3_9"/>
    <protectedRange password="CE28" sqref="K33" name="Bereich1_3_10"/>
    <protectedRange password="CE28" sqref="K138" name="Bereich1_3_11"/>
    <protectedRange password="CE28" sqref="K30 K77" name="Bereich1_3_12"/>
    <protectedRange password="CE28" sqref="K32 K38" name="Bereich1_3_13"/>
    <protectedRange password="CE28" sqref="K245:K246" name="Bereich1_3_14"/>
    <protectedRange password="CE28" sqref="K242" name="Bereich1_3_15"/>
    <protectedRange password="CE28" sqref="K63" name="Bereich1_3_16"/>
    <protectedRange password="CE28" sqref="K118:K119" name="Bereich1_3_17"/>
    <protectedRange password="CE28" sqref="K9 K45" name="Bereich1_3_18"/>
    <protectedRange password="CE28" sqref="I118:J122" name="Bereich1_2_1_1"/>
    <protectedRange password="CE28" sqref="K120:K122" name="Bereich1_3_19"/>
    <protectedRange password="CE28" sqref="K182" name="Bereich1_3_20"/>
    <protectedRange password="CE28" sqref="K223 K204:K205 K208 K221" name="Bereich1_3_21"/>
    <protectedRange password="CE28" sqref="K75" name="Bereich1_3_22"/>
    <protectedRange password="CE28" sqref="K76" name="Bereich1_3_23"/>
    <protectedRange password="CE28" sqref="K44" name="Bereich1_3_1"/>
    <protectedRange password="CE28" sqref="K273" name="Bereich1_3_24"/>
    <protectedRange password="CE28" sqref="K274" name="Bereich1_3_25"/>
    <protectedRange password="CE28" sqref="K12" name="Bereich1_3_26"/>
    <protectedRange password="CE28" sqref="K194" name="Bereich1_1_1"/>
    <protectedRange password="CE28" sqref="K215" name="Bereich1_3_27"/>
    <protectedRange password="CE28" sqref="K216:K217" name="Bereich1_3_28"/>
    <protectedRange password="CE28" sqref="K228" name="Bereich1_3_29"/>
    <protectedRange password="CE28" sqref="K253" name="Bereich1_3_30"/>
    <protectedRange password="CE28" sqref="I143:J154" name="Bereich1_7"/>
    <protectedRange password="CE28" sqref="K154" name="Bereich1_3_31"/>
    <protectedRange password="CE28" sqref="K143:K153" name="Bereich1_3_32"/>
    <protectedRange password="CE28" sqref="K20" name="Bereich1_3_33"/>
    <protectedRange password="CE28" sqref="K46" name="Bereich1_3_34"/>
    <protectedRange password="CE28" sqref="K132 K172:K179" name="Bereich1_3_35"/>
    <protectedRange password="CE28" sqref="K86" name="Bereich1_3_36"/>
  </protectedRanges>
  <autoFilter ref="A7:K346" xr:uid="{00000000-0009-0000-0000-000008000000}"/>
  <conditionalFormatting sqref="AD306:AN306 AX306:BD306">
    <cfRule type="cellIs" dxfId="137" priority="741" operator="equal">
      <formula>#REF!</formula>
    </cfRule>
  </conditionalFormatting>
  <conditionalFormatting sqref="AD341:AN341 AX341:BD341">
    <cfRule type="cellIs" dxfId="136" priority="180" operator="equal">
      <formula>#REF!</formula>
    </cfRule>
  </conditionalFormatting>
  <conditionalFormatting sqref="AD282:BD282">
    <cfRule type="cellIs" dxfId="135" priority="428" operator="equal">
      <formula>#REF!</formula>
    </cfRule>
    <cfRule type="cellIs" dxfId="134" priority="429" operator="equal">
      <formula>#REF!</formula>
    </cfRule>
  </conditionalFormatting>
  <conditionalFormatting sqref="AD288:BD288">
    <cfRule type="cellIs" dxfId="133" priority="490" operator="equal">
      <formula>#REF!</formula>
    </cfRule>
    <cfRule type="cellIs" dxfId="132" priority="491" operator="equal">
      <formula>#REF!</formula>
    </cfRule>
  </conditionalFormatting>
  <conditionalFormatting sqref="AD297:BD297">
    <cfRule type="cellIs" dxfId="131" priority="553" operator="equal">
      <formula>#REF!</formula>
    </cfRule>
    <cfRule type="cellIs" dxfId="130" priority="552" operator="equal">
      <formula>#REF!</formula>
    </cfRule>
  </conditionalFormatting>
  <conditionalFormatting sqref="AD306:BD306">
    <cfRule type="cellIs" dxfId="129" priority="740" operator="equal">
      <formula>#REF!</formula>
    </cfRule>
  </conditionalFormatting>
  <conditionalFormatting sqref="AD317:BD317">
    <cfRule type="cellIs" dxfId="128" priority="676" operator="equal">
      <formula>#REF!</formula>
    </cfRule>
    <cfRule type="cellIs" dxfId="127" priority="677" operator="equal">
      <formula>#REF!</formula>
    </cfRule>
  </conditionalFormatting>
  <conditionalFormatting sqref="AD341:BD341">
    <cfRule type="cellIs" dxfId="126" priority="179" operator="equal">
      <formula>#REF!</formula>
    </cfRule>
  </conditionalFormatting>
  <conditionalFormatting sqref="AD343:BD343">
    <cfRule type="cellIs" dxfId="125" priority="99" operator="equal">
      <formula>#REF!</formula>
    </cfRule>
    <cfRule type="cellIs" dxfId="124" priority="100" operator="equal">
      <formula>#REF!</formula>
    </cfRule>
  </conditionalFormatting>
  <conditionalFormatting sqref="AG234:BD234">
    <cfRule type="cellIs" dxfId="123" priority="849" operator="equal">
      <formula>#REF!</formula>
    </cfRule>
    <cfRule type="cellIs" dxfId="122" priority="848" operator="equal">
      <formula>#REF!</formula>
    </cfRule>
  </conditionalFormatting>
  <conditionalFormatting sqref="AO306:AW306">
    <cfRule type="cellIs" dxfId="121" priority="743" operator="equal">
      <formula>#REF!</formula>
    </cfRule>
  </conditionalFormatting>
  <conditionalFormatting sqref="AO341:AW341">
    <cfRule type="cellIs" dxfId="120" priority="182" operator="equal">
      <formula>#REF!</formula>
    </cfRule>
  </conditionalFormatting>
  <conditionalFormatting sqref="BA234:BO234">
    <cfRule type="cellIs" dxfId="119" priority="802" operator="equal">
      <formula>#REF!</formula>
    </cfRule>
    <cfRule type="cellIs" dxfId="118" priority="801" operator="equal">
      <formula>#REF!</formula>
    </cfRule>
    <cfRule type="cellIs" dxfId="117" priority="798" operator="equal">
      <formula>#REF!</formula>
    </cfRule>
    <cfRule type="cellIs" dxfId="116" priority="797" operator="equal">
      <formula>#REF!</formula>
    </cfRule>
    <cfRule type="cellIs" dxfId="115" priority="803" operator="equal">
      <formula>#REF!</formula>
    </cfRule>
    <cfRule type="cellIs" dxfId="114" priority="800" operator="equal">
      <formula>#REF!</formula>
    </cfRule>
  </conditionalFormatting>
  <conditionalFormatting sqref="BA282:BO282">
    <cfRule type="cellIs" dxfId="113" priority="385" operator="equal">
      <formula>#REF!</formula>
    </cfRule>
    <cfRule type="cellIs" dxfId="112" priority="384" operator="equal">
      <formula>#REF!</formula>
    </cfRule>
    <cfRule type="cellIs" dxfId="111" priority="383" operator="equal">
      <formula>#REF!</formula>
    </cfRule>
    <cfRule type="cellIs" dxfId="110" priority="382" operator="equal">
      <formula>#REF!</formula>
    </cfRule>
    <cfRule type="cellIs" dxfId="109" priority="380" operator="equal">
      <formula>#REF!</formula>
    </cfRule>
    <cfRule type="cellIs" dxfId="108" priority="379" operator="equal">
      <formula>#REF!</formula>
    </cfRule>
  </conditionalFormatting>
  <conditionalFormatting sqref="BA288:BO288">
    <cfRule type="cellIs" dxfId="107" priority="447" operator="equal">
      <formula>#REF!</formula>
    </cfRule>
    <cfRule type="cellIs" dxfId="106" priority="441" operator="equal">
      <formula>#REF!</formula>
    </cfRule>
    <cfRule type="cellIs" dxfId="105" priority="442" operator="equal">
      <formula>#REF!</formula>
    </cfRule>
    <cfRule type="cellIs" dxfId="104" priority="446" operator="equal">
      <formula>#REF!</formula>
    </cfRule>
    <cfRule type="cellIs" dxfId="103" priority="445" operator="equal">
      <formula>#REF!</formula>
    </cfRule>
    <cfRule type="cellIs" dxfId="102" priority="444" operator="equal">
      <formula>#REF!</formula>
    </cfRule>
  </conditionalFormatting>
  <conditionalFormatting sqref="BA297:BO297">
    <cfRule type="cellIs" dxfId="101" priority="503" operator="equal">
      <formula>#REF!</formula>
    </cfRule>
    <cfRule type="cellIs" dxfId="100" priority="504" operator="equal">
      <formula>#REF!</formula>
    </cfRule>
    <cfRule type="cellIs" dxfId="99" priority="506" operator="equal">
      <formula>#REF!</formula>
    </cfRule>
    <cfRule type="cellIs" dxfId="98" priority="507" operator="equal">
      <formula>#REF!</formula>
    </cfRule>
    <cfRule type="cellIs" dxfId="97" priority="508" operator="equal">
      <formula>#REF!</formula>
    </cfRule>
    <cfRule type="cellIs" dxfId="96" priority="509" operator="equal">
      <formula>#REF!</formula>
    </cfRule>
  </conditionalFormatting>
  <conditionalFormatting sqref="BA306:BO306">
    <cfRule type="cellIs" dxfId="95" priority="695" operator="equal">
      <formula>#REF!</formula>
    </cfRule>
    <cfRule type="cellIs" dxfId="94" priority="694" operator="equal">
      <formula>#REF!</formula>
    </cfRule>
    <cfRule type="cellIs" dxfId="93" priority="692" operator="equal">
      <formula>#REF!</formula>
    </cfRule>
    <cfRule type="cellIs" dxfId="92" priority="690" operator="equal">
      <formula>#REF!</formula>
    </cfRule>
    <cfRule type="cellIs" dxfId="91" priority="693" operator="equal">
      <formula>#REF!</formula>
    </cfRule>
    <cfRule type="cellIs" dxfId="90" priority="689" operator="equal">
      <formula>#REF!</formula>
    </cfRule>
  </conditionalFormatting>
  <conditionalFormatting sqref="BA317:BO317">
    <cfRule type="cellIs" dxfId="89" priority="628" operator="equal">
      <formula>#REF!</formula>
    </cfRule>
    <cfRule type="cellIs" dxfId="88" priority="627" operator="equal">
      <formula>#REF!</formula>
    </cfRule>
    <cfRule type="cellIs" dxfId="87" priority="630" operator="equal">
      <formula>#REF!</formula>
    </cfRule>
    <cfRule type="cellIs" dxfId="86" priority="633" operator="equal">
      <formula>#REF!</formula>
    </cfRule>
    <cfRule type="cellIs" dxfId="85" priority="632" operator="equal">
      <formula>#REF!</formula>
    </cfRule>
    <cfRule type="cellIs" dxfId="84" priority="631" operator="equal">
      <formula>#REF!</formula>
    </cfRule>
  </conditionalFormatting>
  <conditionalFormatting sqref="BA341:BO341">
    <cfRule type="cellIs" dxfId="83" priority="135" operator="equal">
      <formula>#REF!</formula>
    </cfRule>
    <cfRule type="cellIs" dxfId="82" priority="136" operator="equal">
      <formula>#REF!</formula>
    </cfRule>
    <cfRule type="cellIs" dxfId="81" priority="134" operator="equal">
      <formula>#REF!</formula>
    </cfRule>
    <cfRule type="cellIs" dxfId="80" priority="131" operator="equal">
      <formula>#REF!</formula>
    </cfRule>
    <cfRule type="cellIs" dxfId="79" priority="133" operator="equal">
      <formula>#REF!</formula>
    </cfRule>
    <cfRule type="cellIs" dxfId="78" priority="130" operator="equal">
      <formula>#REF!</formula>
    </cfRule>
  </conditionalFormatting>
  <conditionalFormatting sqref="BA343:BO343">
    <cfRule type="cellIs" dxfId="77" priority="50" operator="equal">
      <formula>#REF!</formula>
    </cfRule>
    <cfRule type="cellIs" dxfId="76" priority="53" operator="equal">
      <formula>#REF!</formula>
    </cfRule>
    <cfRule type="cellIs" dxfId="75" priority="54" operator="equal">
      <formula>#REF!</formula>
    </cfRule>
    <cfRule type="cellIs" dxfId="74" priority="55" operator="equal">
      <formula>#REF!</formula>
    </cfRule>
    <cfRule type="cellIs" dxfId="73" priority="56" operator="equal">
      <formula>#REF!</formula>
    </cfRule>
    <cfRule type="cellIs" dxfId="72" priority="51" operator="equal">
      <formula>#REF!</formula>
    </cfRule>
  </conditionalFormatting>
  <conditionalFormatting sqref="BA234:BP234">
    <cfRule type="cellIs" dxfId="71" priority="799" operator="equal">
      <formula>#REF!</formula>
    </cfRule>
  </conditionalFormatting>
  <conditionalFormatting sqref="BA282:BP282">
    <cfRule type="cellIs" dxfId="70" priority="381" operator="equal">
      <formula>#REF!</formula>
    </cfRule>
  </conditionalFormatting>
  <conditionalFormatting sqref="BA288:BP288">
    <cfRule type="cellIs" dxfId="69" priority="443" operator="equal">
      <formula>#REF!</formula>
    </cfRule>
  </conditionalFormatting>
  <conditionalFormatting sqref="BA297:BP297">
    <cfRule type="cellIs" dxfId="68" priority="505" operator="equal">
      <formula>#REF!</formula>
    </cfRule>
  </conditionalFormatting>
  <conditionalFormatting sqref="BA306:BP306">
    <cfRule type="cellIs" dxfId="67" priority="691" operator="equal">
      <formula>#REF!</formula>
    </cfRule>
  </conditionalFormatting>
  <conditionalFormatting sqref="BA317:BP317">
    <cfRule type="cellIs" dxfId="66" priority="629" operator="equal">
      <formula>#REF!</formula>
    </cfRule>
  </conditionalFormatting>
  <conditionalFormatting sqref="BA341:BP341">
    <cfRule type="cellIs" dxfId="65" priority="132" operator="equal">
      <formula>#REF!</formula>
    </cfRule>
  </conditionalFormatting>
  <conditionalFormatting sqref="BA343:BP343">
    <cfRule type="cellIs" dxfId="64" priority="52" operator="equal">
      <formula>#REF!</formula>
    </cfRule>
  </conditionalFormatting>
  <conditionalFormatting sqref="BA234:BV234">
    <cfRule type="cellIs" dxfId="63" priority="788" operator="equal">
      <formula>#REF!</formula>
    </cfRule>
  </conditionalFormatting>
  <conditionalFormatting sqref="BA282:BV282">
    <cfRule type="cellIs" dxfId="62" priority="370" operator="equal">
      <formula>#REF!</formula>
    </cfRule>
  </conditionalFormatting>
  <conditionalFormatting sqref="BA288:BV288">
    <cfRule type="cellIs" dxfId="61" priority="432" operator="equal">
      <formula>#REF!</formula>
    </cfRule>
  </conditionalFormatting>
  <conditionalFormatting sqref="BA297:BV297">
    <cfRule type="cellIs" dxfId="60" priority="494" operator="equal">
      <formula>#REF!</formula>
    </cfRule>
  </conditionalFormatting>
  <conditionalFormatting sqref="BA306:BV306">
    <cfRule type="cellIs" dxfId="59" priority="680" operator="equal">
      <formula>#REF!</formula>
    </cfRule>
  </conditionalFormatting>
  <conditionalFormatting sqref="BA317:BV317">
    <cfRule type="cellIs" dxfId="58" priority="618" operator="equal">
      <formula>#REF!</formula>
    </cfRule>
  </conditionalFormatting>
  <conditionalFormatting sqref="BA341:BV341">
    <cfRule type="cellIs" dxfId="57" priority="121" operator="equal">
      <formula>#REF!</formula>
    </cfRule>
  </conditionalFormatting>
  <conditionalFormatting sqref="BA343:BV343">
    <cfRule type="cellIs" dxfId="56" priority="41" operator="equal">
      <formula>#REF!</formula>
    </cfRule>
  </conditionalFormatting>
  <conditionalFormatting sqref="BQ234:BV234">
    <cfRule type="cellIs" dxfId="55" priority="795" operator="equal">
      <formula>#REF!</formula>
    </cfRule>
    <cfRule type="cellIs" dxfId="54" priority="794" operator="equal">
      <formula>#REF!</formula>
    </cfRule>
    <cfRule type="cellIs" dxfId="53" priority="793" operator="equal">
      <formula>#REF!</formula>
    </cfRule>
    <cfRule type="cellIs" dxfId="52" priority="792" operator="equal">
      <formula>#REF!</formula>
    </cfRule>
    <cfRule type="cellIs" dxfId="51" priority="791" operator="equal">
      <formula>#REF!</formula>
    </cfRule>
    <cfRule type="cellIs" dxfId="50" priority="790" operator="equal">
      <formula>#REF!</formula>
    </cfRule>
    <cfRule type="cellIs" dxfId="49" priority="789" operator="equal">
      <formula>#REF!</formula>
    </cfRule>
  </conditionalFormatting>
  <conditionalFormatting sqref="BQ282:BV282">
    <cfRule type="cellIs" dxfId="48" priority="372" operator="equal">
      <formula>#REF!</formula>
    </cfRule>
    <cfRule type="cellIs" dxfId="47" priority="373" operator="equal">
      <formula>#REF!</formula>
    </cfRule>
    <cfRule type="cellIs" dxfId="46" priority="371" operator="equal">
      <formula>#REF!</formula>
    </cfRule>
    <cfRule type="cellIs" dxfId="45" priority="375" operator="equal">
      <formula>#REF!</formula>
    </cfRule>
    <cfRule type="cellIs" dxfId="44" priority="376" operator="equal">
      <formula>#REF!</formula>
    </cfRule>
    <cfRule type="cellIs" dxfId="43" priority="377" operator="equal">
      <formula>#REF!</formula>
    </cfRule>
    <cfRule type="cellIs" dxfId="42" priority="374" operator="equal">
      <formula>#REF!</formula>
    </cfRule>
  </conditionalFormatting>
  <conditionalFormatting sqref="BQ288:BV288">
    <cfRule type="cellIs" dxfId="41" priority="435" operator="equal">
      <formula>#REF!</formula>
    </cfRule>
    <cfRule type="cellIs" dxfId="40" priority="433" operator="equal">
      <formula>#REF!</formula>
    </cfRule>
    <cfRule type="cellIs" dxfId="39" priority="434" operator="equal">
      <formula>#REF!</formula>
    </cfRule>
    <cfRule type="cellIs" dxfId="38" priority="436" operator="equal">
      <formula>#REF!</formula>
    </cfRule>
    <cfRule type="cellIs" dxfId="37" priority="437" operator="equal">
      <formula>#REF!</formula>
    </cfRule>
    <cfRule type="cellIs" dxfId="36" priority="439" operator="equal">
      <formula>#REF!</formula>
    </cfRule>
    <cfRule type="cellIs" dxfId="35" priority="438" operator="equal">
      <formula>#REF!</formula>
    </cfRule>
  </conditionalFormatting>
  <conditionalFormatting sqref="BQ297:BV297">
    <cfRule type="cellIs" dxfId="34" priority="501" operator="equal">
      <formula>#REF!</formula>
    </cfRule>
    <cfRule type="cellIs" dxfId="33" priority="500" operator="equal">
      <formula>#REF!</formula>
    </cfRule>
    <cfRule type="cellIs" dxfId="32" priority="499" operator="equal">
      <formula>#REF!</formula>
    </cfRule>
    <cfRule type="cellIs" dxfId="31" priority="497" operator="equal">
      <formula>#REF!</formula>
    </cfRule>
    <cfRule type="cellIs" dxfId="30" priority="496" operator="equal">
      <formula>#REF!</formula>
    </cfRule>
    <cfRule type="cellIs" dxfId="29" priority="495" operator="equal">
      <formula>#REF!</formula>
    </cfRule>
    <cfRule type="cellIs" dxfId="28" priority="498" operator="equal">
      <formula>#REF!</formula>
    </cfRule>
  </conditionalFormatting>
  <conditionalFormatting sqref="BQ306:BV306">
    <cfRule type="cellIs" dxfId="27" priority="681" operator="equal">
      <formula>#REF!</formula>
    </cfRule>
    <cfRule type="cellIs" dxfId="26" priority="682" operator="equal">
      <formula>#REF!</formula>
    </cfRule>
    <cfRule type="cellIs" dxfId="25" priority="684" operator="equal">
      <formula>#REF!</formula>
    </cfRule>
    <cfRule type="cellIs" dxfId="24" priority="687" operator="equal">
      <formula>#REF!</formula>
    </cfRule>
    <cfRule type="cellIs" dxfId="23" priority="686" operator="equal">
      <formula>#REF!</formula>
    </cfRule>
    <cfRule type="cellIs" dxfId="22" priority="685" operator="equal">
      <formula>#REF!</formula>
    </cfRule>
    <cfRule type="cellIs" dxfId="21" priority="683" operator="equal">
      <formula>#REF!</formula>
    </cfRule>
  </conditionalFormatting>
  <conditionalFormatting sqref="BQ317:BV317">
    <cfRule type="cellIs" dxfId="20" priority="623" operator="equal">
      <formula>#REF!</formula>
    </cfRule>
    <cfRule type="cellIs" dxfId="19" priority="624" operator="equal">
      <formula>#REF!</formula>
    </cfRule>
    <cfRule type="cellIs" dxfId="18" priority="619" operator="equal">
      <formula>#REF!</formula>
    </cfRule>
    <cfRule type="cellIs" dxfId="17" priority="621" operator="equal">
      <formula>#REF!</formula>
    </cfRule>
    <cfRule type="cellIs" dxfId="16" priority="625" operator="equal">
      <formula>#REF!</formula>
    </cfRule>
    <cfRule type="cellIs" dxfId="15" priority="620" operator="equal">
      <formula>#REF!</formula>
    </cfRule>
    <cfRule type="cellIs" dxfId="14" priority="622" operator="equal">
      <formula>#REF!</formula>
    </cfRule>
  </conditionalFormatting>
  <conditionalFormatting sqref="BQ341:BV341">
    <cfRule type="cellIs" dxfId="13" priority="122" operator="equal">
      <formula>#REF!</formula>
    </cfRule>
    <cfRule type="cellIs" dxfId="12" priority="123" operator="equal">
      <formula>#REF!</formula>
    </cfRule>
    <cfRule type="cellIs" dxfId="11" priority="124" operator="equal">
      <formula>#REF!</formula>
    </cfRule>
    <cfRule type="cellIs" dxfId="10" priority="125" operator="equal">
      <formula>#REF!</formula>
    </cfRule>
    <cfRule type="cellIs" dxfId="9" priority="127" operator="equal">
      <formula>#REF!</formula>
    </cfRule>
    <cfRule type="cellIs" dxfId="8" priority="128" operator="equal">
      <formula>#REF!</formula>
    </cfRule>
    <cfRule type="cellIs" dxfId="7" priority="126" operator="equal">
      <formula>#REF!</formula>
    </cfRule>
  </conditionalFormatting>
  <conditionalFormatting sqref="BQ343:BV343">
    <cfRule type="cellIs" dxfId="6" priority="47" operator="equal">
      <formula>#REF!</formula>
    </cfRule>
    <cfRule type="cellIs" dxfId="5" priority="46" operator="equal">
      <formula>#REF!</formula>
    </cfRule>
    <cfRule type="cellIs" dxfId="4" priority="45" operator="equal">
      <formula>#REF!</formula>
    </cfRule>
    <cfRule type="cellIs" dxfId="3" priority="44" operator="equal">
      <formula>#REF!</formula>
    </cfRule>
    <cfRule type="cellIs" dxfId="2" priority="48" operator="equal">
      <formula>#REF!</formula>
    </cfRule>
    <cfRule type="cellIs" dxfId="1" priority="43" operator="equal">
      <formula>#REF!</formula>
    </cfRule>
    <cfRule type="cellIs" dxfId="0" priority="42" operator="equal">
      <formula>#REF!</formula>
    </cfRule>
  </conditionalFormatting>
  <dataValidations count="1">
    <dataValidation type="list" allowBlank="1" showInputMessage="1" showErrorMessage="1" sqref="K197 K211:K213 K113 K138 K187:K188 K135 K118:K122 K182 K221:K228 K233:K280 K215:K219 K204:K208 K143:K154 K132 K8:K111 K172:K179" xr:uid="{00000000-0002-0000-0800-000003000000}">
      <formula1>#REF!</formula1>
    </dataValidation>
  </dataValidations>
  <hyperlinks>
    <hyperlink ref="K2" r:id="rId1" xr:uid="{00000000-0004-0000-0800-000000000000}"/>
  </hyperlinks>
  <pageMargins left="0" right="0" top="0.39370078740157483" bottom="0.59055118110236227" header="0.31496062992125984" footer="0.31496062992125984"/>
  <pageSetup paperSize="8" scale="13" fitToHeight="45" orientation="landscape" r:id="rId2"/>
  <headerFooter>
    <oddFooter>&amp;L&amp;8&amp;Z&amp;F&amp;C&amp;8&amp;P/&amp;N</oddFooter>
  </headerFooter>
  <customProperties>
    <customPr name="_pios_id" r:id="rId3"/>
  </customProperties>
  <drawing r:id="rId4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77" operator="equal" id="{956A67BB-3122-434F-AB23-0D113B93930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78" operator="equal" id="{5EBB08FE-CAB6-485F-A463-480A99703D7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K6 K13:K16 K18:K19 K21:K24 K26:K29 K34 K48 K51:K52 K54:K55 K61:K62 K65 K74 K78:K80 K112</xm:sqref>
        </x14:conditionalFormatting>
        <x14:conditionalFormatting xmlns:xm="http://schemas.microsoft.com/office/excel/2006/main">
          <x14:cfRule type="cellIs" priority="1351" operator="equal" id="{CABF9ED8-3C7D-4CF9-8254-EC6EEA479277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357" operator="equal" id="{2822AC52-7CAC-4ECC-BC49-8D351A603029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1356" operator="equal" id="{79F5DD60-A288-476F-8192-90253C07619C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355" operator="equal" id="{A0D5B0A8-95E0-4DBC-9D2E-1693725E48B2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354" operator="equal" id="{EA0FB201-8C27-4EFD-B915-DD3D81C46B11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353" operator="equal" id="{5D9C12FA-3F25-4FFD-8276-6E1EC62A756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352" operator="equal" id="{43BD6EED-FABB-46D8-B3B0-C1163CDF09BC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cellIs" priority="235" operator="equal" id="{3FD4F10C-FD07-4CE7-A1FD-68D5D62F45E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K7:K12</xm:sqref>
        </x14:conditionalFormatting>
        <x14:conditionalFormatting xmlns:xm="http://schemas.microsoft.com/office/excel/2006/main">
          <x14:cfRule type="cellIs" priority="236" operator="equal" id="{CF107B6A-79A9-43D5-8E80-4870B80503C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K8:K12</xm:sqref>
        </x14:conditionalFormatting>
        <x14:conditionalFormatting xmlns:xm="http://schemas.microsoft.com/office/excel/2006/main">
          <x14:cfRule type="cellIs" priority="234" operator="equal" id="{A4FDDC2F-D902-47A0-8C71-D000DCA4AF59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K10:K12</xm:sqref>
        </x14:conditionalFormatting>
        <x14:conditionalFormatting xmlns:xm="http://schemas.microsoft.com/office/excel/2006/main">
          <x14:cfRule type="cellIs" priority="1179" operator="equal" id="{DF06B8B5-6754-44B2-9610-B04A4D58ABF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80" operator="equal" id="{838F1F0F-025C-4655-BE75-DE732F291F9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K17</xm:sqref>
        </x14:conditionalFormatting>
        <x14:conditionalFormatting xmlns:xm="http://schemas.microsoft.com/office/excel/2006/main">
          <x14:cfRule type="cellIs" priority="11" operator="equal" id="{3D2FDF9F-052E-49FA-A469-635E33D66BEE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" operator="equal" id="{EDA10E11-F817-4844-BFCC-4047A75A7E0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</xm:sqref>
        </x14:conditionalFormatting>
        <x14:conditionalFormatting xmlns:xm="http://schemas.microsoft.com/office/excel/2006/main">
          <x14:cfRule type="cellIs" priority="1166" operator="equal" id="{449E6FD0-7A2E-4A39-9B0C-5D2D70B104E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67" operator="equal" id="{ED5506AD-996E-490C-98F2-BC685D4320C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367" operator="equal" id="{AD7CF578-4BBB-4DF9-B1DC-A86A78B9B20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366" operator="equal" id="{189FD15E-4085-4147-B155-206836AF47B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K30:K33</xm:sqref>
        </x14:conditionalFormatting>
        <x14:conditionalFormatting xmlns:xm="http://schemas.microsoft.com/office/excel/2006/main">
          <x14:cfRule type="cellIs" priority="959" operator="equal" id="{630A4810-E0B1-422D-AD92-6B06C465901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K35:K37</xm:sqref>
        </x14:conditionalFormatting>
        <x14:conditionalFormatting xmlns:xm="http://schemas.microsoft.com/office/excel/2006/main">
          <x14:cfRule type="cellIs" priority="364" operator="equal" id="{AC76A3DD-E6FB-4B47-9EF3-55C81EABC14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K35:K41</xm:sqref>
        </x14:conditionalFormatting>
        <x14:conditionalFormatting xmlns:xm="http://schemas.microsoft.com/office/excel/2006/main">
          <x14:cfRule type="cellIs" priority="962" operator="equal" id="{654F43AB-96B6-411B-BFDE-BA569288EB14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961" operator="equal" id="{2DBCCF8F-B46F-41D6-9A85-6DCFB3A66326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957" operator="equal" id="{F9C31E38-F57A-4147-AE87-401B7460BDC6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958" operator="equal" id="{EF5187FB-2027-4AC6-AAAB-BFC59218F2F0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960" operator="equal" id="{6E447DD4-D361-4B1D-ABC7-3127FD6A0161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m:sqref>K36:K37</xm:sqref>
        </x14:conditionalFormatting>
        <x14:conditionalFormatting xmlns:xm="http://schemas.microsoft.com/office/excel/2006/main">
          <x14:cfRule type="cellIs" priority="365" operator="equal" id="{A2DAE5EB-FE78-4F87-8ED0-27C9238C20C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cellIs" priority="1318" operator="equal" id="{9E8B7525-4D8C-4939-AA67-4D8DF6AF08C6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1317" operator="equal" id="{F4B24535-5FAC-4551-86C0-653E98723E44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m:sqref>K39:K40</xm:sqref>
        </x14:conditionalFormatting>
        <x14:conditionalFormatting xmlns:xm="http://schemas.microsoft.com/office/excel/2006/main">
          <x14:cfRule type="cellIs" priority="1313" operator="equal" id="{42148420-9374-4C5F-B7C4-8D84F83D647A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315" operator="equal" id="{1315F192-B618-4C62-AE66-0351033E0F1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314" operator="equal" id="{96A340BC-D576-4630-B3B4-E03645EECACD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316" operator="equal" id="{556ACD3F-D851-4AB7-A8DD-AA72BC21080B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m:sqref>K39:K41</xm:sqref>
        </x14:conditionalFormatting>
        <x14:conditionalFormatting xmlns:xm="http://schemas.microsoft.com/office/excel/2006/main">
          <x14:cfRule type="cellIs" priority="215" operator="equal" id="{906A0BCA-C9F9-473E-B250-3A1CF4F4D66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18" operator="equal" id="{E22CF33F-11E3-4CA0-AF49-6D77C96AE54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K43:K45</xm:sqref>
        </x14:conditionalFormatting>
        <x14:conditionalFormatting xmlns:xm="http://schemas.microsoft.com/office/excel/2006/main">
          <x14:cfRule type="cellIs" priority="217" operator="equal" id="{32B4354D-81F8-4D24-BB8B-666F9767126F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219" operator="equal" id="{627BE7F1-1F68-433D-892C-19B2D26BC507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216" operator="equal" id="{78CEE803-07A7-4E6F-A282-A51B73E842A8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343" operator="equal" id="{D540E07E-2AD8-4EC4-B73F-64964EE8E0ED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342" operator="equal" id="{D086DCFF-6945-420B-A150-CE3C5C17AF89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340" operator="equal" id="{F192E66D-1D32-4561-BD3F-B29D8658A55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339" operator="equal" id="{4C532B9D-298F-42D5-8F0B-77D9867BF157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338" operator="equal" id="{5F9D5D7B-0E4B-4A30-BFA6-416115F6F5A9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337" operator="equal" id="{A66B4221-097A-4185-97F2-258B486873C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41" operator="equal" id="{A0D1A862-CAAD-4541-B2CE-730A9DCC2212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1311" operator="equal" id="{679F84C1-F6CE-4D4E-834D-24E6F03F6BBA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310" operator="equal" id="{981E5A86-4E85-4006-B1D7-D3F126B165F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309" operator="equal" id="{6599B97B-26C7-4138-91A2-43A75B29D798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308" operator="equal" id="{EC61FDC3-C746-421E-A880-A210B50B3888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305" operator="equal" id="{CE340267-C8E3-468E-B737-73B32F8B26B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K49:K50 K331:K335 K337:K340</xm:sqref>
        </x14:conditionalFormatting>
        <x14:conditionalFormatting xmlns:xm="http://schemas.microsoft.com/office/excel/2006/main">
          <x14:cfRule type="cellIs" priority="1306" operator="equal" id="{2F65AEC9-2A10-47DE-9376-A055A064987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K50 K331:K335 K337:K340</xm:sqref>
        </x14:conditionalFormatting>
        <x14:conditionalFormatting xmlns:xm="http://schemas.microsoft.com/office/excel/2006/main">
          <x14:cfRule type="cellIs" priority="1161" operator="equal" id="{673950E2-D01D-4104-8D71-E2309C20B3F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160" operator="equal" id="{0184F76D-7E3D-4065-9EEF-A9FD67A0B03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cellIs" priority="1142" operator="equal" id="{96152E9C-19BB-4C21-BD49-D99DF567EEFE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K56</xm:sqref>
        </x14:conditionalFormatting>
        <x14:conditionalFormatting xmlns:xm="http://schemas.microsoft.com/office/excel/2006/main">
          <x14:cfRule type="cellIs" priority="1143" operator="equal" id="{F1C915B0-5A46-49A0-B751-638C6185804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K56:K59</xm:sqref>
        </x14:conditionalFormatting>
        <x14:conditionalFormatting xmlns:xm="http://schemas.microsoft.com/office/excel/2006/main">
          <x14:cfRule type="cellIs" priority="1304" operator="equal" id="{4113CFEA-57E0-430C-A55A-5EA126C3EC99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1302" operator="equal" id="{7654B0ED-8DD3-4692-90C6-C2636077D4B3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303" operator="equal" id="{B2192906-7A2A-4E0D-A5DF-ED05B3A0EEA3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m:sqref>K57:K58</xm:sqref>
        </x14:conditionalFormatting>
        <x14:conditionalFormatting xmlns:xm="http://schemas.microsoft.com/office/excel/2006/main">
          <x14:cfRule type="cellIs" priority="1141" operator="equal" id="{6B195DDD-C431-4029-8274-C370B0EB055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140" operator="equal" id="{72BAC76C-5BED-4D55-A60A-AEB4EAA017E1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K60</xm:sqref>
        </x14:conditionalFormatting>
        <x14:conditionalFormatting xmlns:xm="http://schemas.microsoft.com/office/excel/2006/main">
          <x14:cfRule type="cellIs" priority="318" operator="equal" id="{FDA42FE2-4A11-49D8-878C-6232F71D8F7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317" operator="equal" id="{73F18549-F73D-424B-A1FD-C3191BA7F06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K63:K64</xm:sqref>
        </x14:conditionalFormatting>
        <x14:conditionalFormatting xmlns:xm="http://schemas.microsoft.com/office/excel/2006/main">
          <x14:cfRule type="cellIs" priority="1023" operator="equal" id="{3E2F7A87-71F0-428E-A37C-44A3FB93C43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24" operator="equal" id="{7CC1608E-B4BC-4E70-B21C-959BEE43EEA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K66:K73</xm:sqref>
        </x14:conditionalFormatting>
        <x14:conditionalFormatting xmlns:xm="http://schemas.microsoft.com/office/excel/2006/main">
          <x14:cfRule type="cellIs" priority="242" operator="equal" id="{A91F0FFB-AE59-421A-BE76-00100F9D4F0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241" operator="equal" id="{BC0AE31F-3754-4B94-A0D0-9ABDC481123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K75:K77</xm:sqref>
        </x14:conditionalFormatting>
        <x14:conditionalFormatting xmlns:xm="http://schemas.microsoft.com/office/excel/2006/main">
          <x14:cfRule type="cellIs" priority="1291" operator="equal" id="{D9AD3E54-7A88-4925-919F-BAF4D534375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92" operator="equal" id="{C5A043E6-400F-4380-9B55-B9ADF091DE6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1157" operator="equal" id="{5BF82CB0-AD8B-4F92-B93E-513E994A238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156" operator="equal" id="{FBD12A77-3F63-4CFF-8B88-B99BB8F4A637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K84</xm:sqref>
        </x14:conditionalFormatting>
        <x14:conditionalFormatting xmlns:xm="http://schemas.microsoft.com/office/excel/2006/main">
          <x14:cfRule type="cellIs" priority="6" operator="equal" id="{58023BF9-70D3-4687-BAAD-3057634FA94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5" operator="equal" id="{C13CA9F5-4D08-4605-A7FE-AB3376401545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K86</xm:sqref>
        </x14:conditionalFormatting>
        <x14:conditionalFormatting xmlns:xm="http://schemas.microsoft.com/office/excel/2006/main">
          <x14:cfRule type="cellIs" priority="1153" operator="equal" id="{7F046272-2C06-4E2F-8E41-011DE15BE77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152" operator="equal" id="{A51D5EAF-2FE8-45E0-AFBE-8E4FFE93848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K88</xm:sqref>
        </x14:conditionalFormatting>
        <x14:conditionalFormatting xmlns:xm="http://schemas.microsoft.com/office/excel/2006/main">
          <x14:cfRule type="cellIs" priority="868" operator="equal" id="{726950C1-B005-4AA9-9389-42604709212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865" operator="equal" id="{869964F8-0BFC-4287-B353-4D2A88362B7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K90:K107</xm:sqref>
        </x14:conditionalFormatting>
        <x14:conditionalFormatting xmlns:xm="http://schemas.microsoft.com/office/excel/2006/main">
          <x14:cfRule type="cellIs" priority="872" operator="equal" id="{13436369-E505-4E83-8E0B-0CB403D5D69E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871" operator="equal" id="{AC0E3CAD-C9EF-456B-BF7D-E9B008929438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870" operator="equal" id="{4BCB3F5F-516E-4C03-BA4F-74C2F72EBB84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869" operator="equal" id="{706807AF-4754-461F-BE92-9334B1BAAE05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867" operator="equal" id="{8BE67C48-D7B7-43E7-9CFB-A1432F2D397C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864" operator="equal" id="{C91BED57-7C06-4174-AABE-EE176BE40F06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14:cfRule type="cellIs" priority="866" operator="equal" id="{79F89FBB-E606-43EF-A276-0D9492C47C29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m:sqref>K92:K107</xm:sqref>
        </x14:conditionalFormatting>
        <x14:conditionalFormatting xmlns:xm="http://schemas.microsoft.com/office/excel/2006/main">
          <x14:cfRule type="cellIs" priority="1243" operator="equal" id="{07F2457C-885E-4EB9-930B-F34371C1D743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242" operator="equal" id="{3266C15D-F8D2-4E8E-BE11-8F87DDD15C5B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241" operator="equal" id="{BF70BE5F-E52A-4CCC-BAFB-96C641B228D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240" operator="equal" id="{24E03CC9-9DF4-4BD6-B8C3-6A6CA072E454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239" operator="equal" id="{9F3EA1C7-6A76-4259-A512-D6E9B2AC0767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238" operator="equal" id="{26BFDC30-1557-4B21-83F1-481EF6F0271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37" operator="equal" id="{0D891A63-5829-4661-984A-ABA1F503A2C0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14:cfRule type="cellIs" priority="1245" operator="equal" id="{9F150122-FAD8-4F84-88AB-E297EB079B7A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1244" operator="equal" id="{971019DB-29DE-4559-B4CF-758839EF2ABE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m:sqref>K111</xm:sqref>
        </x14:conditionalFormatting>
        <x14:conditionalFormatting xmlns:xm="http://schemas.microsoft.com/office/excel/2006/main">
          <x14:cfRule type="cellIs" priority="860" operator="equal" id="{626C3558-8B35-45CB-AF8F-DAFE6EB9AAA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61" operator="equal" id="{C6669488-89EB-432C-8B6C-A5EEDB97B93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K113</xm:sqref>
        </x14:conditionalFormatting>
        <x14:conditionalFormatting xmlns:xm="http://schemas.microsoft.com/office/excel/2006/main">
          <x14:cfRule type="cellIs" priority="1225" operator="equal" id="{C7144140-75E4-44B4-8E55-793D1C820A4B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1224" operator="equal" id="{A480B660-CE0A-4DD7-964B-5360ADB8EE80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223" operator="equal" id="{8DEA9103-66A9-404F-91EC-10ECDC5A442E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222" operator="equal" id="{C76D14C6-3FE4-449B-BF56-615000D27612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21" operator="equal" id="{1751FB19-C56E-487E-BD16-132D00E67981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220" operator="equal" id="{DBAD35F1-D77C-440D-9AB0-DF198AF606AD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216" operator="equal" id="{48243D22-5D32-4F89-A586-7BBFC1850298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17" operator="equal" id="{40EE2899-8D58-4A6E-9DCD-AE375222C684}">
            <xm:f>'\\svwfi009\bvuhd$\ATB\Projektabwicklung\AGGLO\AGGLO 2. GEN\4 Projektliste\[Aggloprogramme_2. Gen.xlsx]Hilfstabelle'!#REF!</xm:f>
            <x14:dxf/>
          </x14:cfRule>
          <x14:cfRule type="cellIs" priority="1218" operator="equal" id="{888AC65C-999F-49F6-B74E-359F903CCB49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219" operator="equal" id="{D3DAE1DF-B09C-4D1E-9AEF-CB92BEB5216B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K114:K117 K129 K133:K134 K136:K137 K180:K181 K183:K186</xm:sqref>
        </x14:conditionalFormatting>
        <x14:conditionalFormatting xmlns:xm="http://schemas.microsoft.com/office/excel/2006/main">
          <x14:cfRule type="cellIs" priority="294" operator="equal" id="{F41C3EDE-1E44-4794-B035-77F7567D9A4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95" operator="equal" id="{AEBCAC46-4D6D-4C62-8A7D-45CC558BBBC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K118</xm:sqref>
        </x14:conditionalFormatting>
        <x14:conditionalFormatting xmlns:xm="http://schemas.microsoft.com/office/excel/2006/main">
          <x14:cfRule type="cellIs" priority="300" operator="equal" id="{80BBD1EC-DED8-4F95-A9B9-7FDCEDEDD7C2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298" operator="equal" id="{32028528-F1FB-4071-87D0-B0E3484DD266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7" operator="equal" id="{545FE4C8-3B75-4581-801B-4F01C77271B9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306" operator="equal" id="{2C88A0B9-36A2-488B-91AD-2009FE207C8E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305" operator="equal" id="{0A97723E-D4A9-4128-80C4-30E4DDC60A47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304" operator="equal" id="{594479EB-D9FF-44AE-B2EA-6260BFF11E6A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303" operator="equal" id="{0129902A-9AB2-4B39-B854-57809168CBB7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302" operator="equal" id="{D0EBCAA5-E0CA-407E-BAE2-CF9FC67B28B0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301" operator="equal" id="{9FD42609-5CDB-414A-8C79-53EFD83FC12D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99" operator="equal" id="{F4E92E21-55C7-4BCF-BFA0-6CB295A2A4A1}">
            <xm:f>'\\svwfi009\bvuhd$\ATB\Projektabwicklung\AGGLO\AGGLO 2. GEN\4 Projektliste\[Aggloprogramme_2. Gen.xlsx]Hilfstabelle'!#REF!</xm:f>
            <x14:dxf/>
          </x14:cfRule>
          <xm:sqref>K119</xm:sqref>
        </x14:conditionalFormatting>
        <x14:conditionalFormatting xmlns:xm="http://schemas.microsoft.com/office/excel/2006/main">
          <x14:cfRule type="cellIs" priority="292" operator="equal" id="{917E505F-73EA-4316-9EC7-0B5548CE9D0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93" operator="equal" id="{3EC40272-5EBC-44D8-9610-ABE0BA89F9A2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K120:K122</xm:sqref>
        </x14:conditionalFormatting>
        <x14:conditionalFormatting xmlns:xm="http://schemas.microsoft.com/office/excel/2006/main">
          <x14:cfRule type="cellIs" priority="276" operator="equal" id="{94F2DA07-51A2-4566-A5EF-ECB7A72BBE6D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275" operator="equal" id="{2214DD94-7DB2-4308-BD2E-4E835399CAF3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78" operator="equal" id="{9C6F4EA5-26C4-45E4-AD31-5BC09418D1ED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73" operator="equal" id="{6D5FDDB6-D7F6-43F1-808A-A9C4AD7EE45C}">
            <xm:f>'\\svwfi009\bvuhd$\ATB\Projektabwicklung\AGGLO\AGGLO 2. GEN\4 Projektliste\[Aggloprogramme_2. Gen.xlsx]Hilfstabelle'!#REF!</xm:f>
            <x14:dxf/>
          </x14:cfRule>
          <x14:cfRule type="cellIs" priority="272" operator="equal" id="{76F90EC2-A6E6-45E7-AFE3-40056DA01C56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4" operator="equal" id="{03D3769F-CB87-43D8-99C5-749F09E546EB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280" operator="equal" id="{8008B9F1-A973-43E3-9245-B95075135A38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281" operator="equal" id="{9B8E6A56-4BE0-44EC-B612-25BDFBD605EB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279" operator="equal" id="{B0F34168-B009-4BAF-BE03-EB3AD733B588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277" operator="equal" id="{BCFCA67F-DC3D-40A0-AF05-EAC07B186DA6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m:sqref>K123:K127</xm:sqref>
        </x14:conditionalFormatting>
        <x14:conditionalFormatting xmlns:xm="http://schemas.microsoft.com/office/excel/2006/main">
          <x14:cfRule type="cellIs" priority="1151" operator="equal" id="{B6DBD3D6-C0DF-4BEA-B0B5-06C9F545E365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150" operator="equal" id="{3492FAAF-B8B8-4EEE-8B4E-7DC049CC608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K128</xm:sqref>
        </x14:conditionalFormatting>
        <x14:conditionalFormatting xmlns:xm="http://schemas.microsoft.com/office/excel/2006/main">
          <x14:cfRule type="cellIs" priority="1125" operator="equal" id="{010C46F9-8DC9-4DEC-86EB-1A74A143D1A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26" operator="equal" id="{C5053299-DA2C-4CD7-8D11-C561EE0FC33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K130</xm:sqref>
        </x14:conditionalFormatting>
        <x14:conditionalFormatting xmlns:xm="http://schemas.microsoft.com/office/excel/2006/main">
          <x14:cfRule type="cellIs" priority="947" operator="equal" id="{EE5EB1DD-3819-492E-A9E3-E6B2E1C318E6}">
            <xm:f>'\\svwfi009\bvuhd$\ATB\Projektabwicklung\AGGLO\AGGLO 2. GEN\4 Projektliste\[Aggloprogramme_2. Gen.xlsx]Hilfstabelle'!#REF!</xm:f>
            <x14:dxf/>
          </x14:cfRule>
          <x14:cfRule type="cellIs" priority="949" operator="equal" id="{A34484D8-44A4-46A7-BD8C-FCC73E1E4B8B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53" operator="equal" id="{6A8C6FD8-72D5-47A1-A1AD-6BFB41CAF05D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948" operator="equal" id="{DF884212-13B6-47DF-9F01-B20C03210D04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950" operator="equal" id="{C8CFF9DA-6F3C-44B9-B586-17DCC8A076A0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954" operator="equal" id="{77D4453C-24A7-45FE-AB48-ADFA7E8FD1FB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955" operator="equal" id="{54CB840C-F0AA-4548-B96D-F0F54C9CECEE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951" operator="equal" id="{243105A6-E081-4B23-98C0-F62EAE71F95E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952" operator="equal" id="{516B3A72-E939-443B-851F-FC3780FBAD07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946" operator="equal" id="{05AB38D8-7C1F-43B9-A6F8-18E460236EB7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m:sqref>K131</xm:sqref>
        </x14:conditionalFormatting>
        <x14:conditionalFormatting xmlns:xm="http://schemas.microsoft.com/office/excel/2006/main">
          <x14:cfRule type="cellIs" priority="10" operator="equal" id="{2B253C85-CB2F-4748-B134-4FA7CDFC0F4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9" operator="equal" id="{A1A92337-221C-43BB-804B-5813DC7172B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K132</xm:sqref>
        </x14:conditionalFormatting>
        <x14:conditionalFormatting xmlns:xm="http://schemas.microsoft.com/office/excel/2006/main">
          <x14:cfRule type="cellIs" priority="349" operator="equal" id="{A9D9D795-0F1A-4AF0-89A2-DBA21D1DC73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348" operator="equal" id="{54D8E64D-39DC-4310-944F-037161D1E72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K135</xm:sqref>
        </x14:conditionalFormatting>
        <x14:conditionalFormatting xmlns:xm="http://schemas.microsoft.com/office/excel/2006/main">
          <x14:cfRule type="cellIs" priority="852" operator="equal" id="{0E370779-D49A-4FB6-9546-6FB6383AF90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53" operator="equal" id="{CF1A4483-165E-4FFC-B4D4-789A86052A5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K138</xm:sqref>
        </x14:conditionalFormatting>
        <x14:conditionalFormatting xmlns:xm="http://schemas.microsoft.com/office/excel/2006/main">
          <x14:cfRule type="cellIs" priority="21" operator="equal" id="{B3DAEDE6-D3A1-4C03-A9EF-49B09E5EA12C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22" operator="equal" id="{446BEB51-6341-47BA-8D35-A5033FBB5DFF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3" operator="equal" id="{3B225BD9-56F9-4E8F-8E3F-82A4A086BD8E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24" operator="equal" id="{B07F1088-3C33-447E-9966-C7308FDC1AA3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25" operator="equal" id="{254195A3-269B-46C1-8788-FD49BA80E616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6" operator="equal" id="{78DE25F0-6106-43FB-8784-D89DB406A99D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28" operator="equal" id="{78633C3D-8BD2-4D12-8A9D-82ED5849B06A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27" operator="equal" id="{26D2886A-3698-4EF7-8ADD-C81E95339F3B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9" operator="equal" id="{FA0EC42F-1CF3-46A1-A6B6-0C2AD0680E8A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" operator="equal" id="{ADB68D63-4CD9-4063-97F7-5785ACFB8121}">
            <xm:f>'\\svwfi009\bvuhd$\ATB\Projektabwicklung\AGGLO\AGGLO 2. GEN\4 Projektliste\[Aggloprogramme_2. Gen.xlsx]Hilfstabelle'!#REF!</xm:f>
            <x14:dxf/>
          </x14:cfRule>
          <xm:sqref>K139:K156</xm:sqref>
        </x14:conditionalFormatting>
        <x14:conditionalFormatting xmlns:xm="http://schemas.microsoft.com/office/excel/2006/main">
          <x14:cfRule type="cellIs" priority="1155" operator="equal" id="{F120D4D4-6FD9-4422-AFDC-786F4B518DF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154" operator="equal" id="{47C436B6-AE18-4104-8CDD-742899BA8CF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K157</xm:sqref>
        </x14:conditionalFormatting>
        <x14:conditionalFormatting xmlns:xm="http://schemas.microsoft.com/office/excel/2006/main">
          <x14:cfRule type="cellIs" priority="1109" operator="equal" id="{9279A637-46B5-4B27-88BF-D5E4CFD042AE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08" operator="equal" id="{EA1D5D51-7E2D-4141-A883-0F3718835B35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107" operator="equal" id="{22C0BDFD-AAD1-4779-A4D4-3CCCB4F19F4B}">
            <xm:f>'\\svwfi009\bvuhd$\ATB\Projektabwicklung\AGGLO\AGGLO 2. GEN\4 Projektliste\[Aggloprogramme_2. Gen.xlsx]Hilfstabelle'!#REF!</xm:f>
            <x14:dxf/>
          </x14:cfRule>
          <x14:cfRule type="cellIs" priority="1113" operator="equal" id="{069A775E-067A-4C92-9C1A-E3732E6D5BEE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112" operator="equal" id="{1E0EBCA2-9C52-49A3-9D77-E2F05D980897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11" operator="equal" id="{320D01FF-1A37-4904-859C-CA344C493D89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110" operator="equal" id="{6D6AD414-77D7-478B-A48E-574CD91897D5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114" operator="equal" id="{7DB64DA7-8DAD-4B41-ACC1-21EC371C7FD1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115" operator="equal" id="{56ABB6B2-3D5B-4FE9-8917-566A735D9B9A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1106" operator="equal" id="{B26568AD-E15C-421F-A0B6-98C4F2DA7A31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m:sqref>K158:K169</xm:sqref>
        </x14:conditionalFormatting>
        <x14:conditionalFormatting xmlns:xm="http://schemas.microsoft.com/office/excel/2006/main">
          <x14:cfRule type="cellIs" priority="1" operator="equal" id="{656133B2-E5E7-4FB2-BE4C-744B7808464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" operator="equal" id="{D1565346-635A-4738-B11B-FD232171F4E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K170:K179</xm:sqref>
        </x14:conditionalFormatting>
        <x14:conditionalFormatting xmlns:xm="http://schemas.microsoft.com/office/excel/2006/main">
          <x14:cfRule type="cellIs" priority="265" operator="equal" id="{69B4441B-B114-42C0-894F-F042A39904D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261" operator="equal" id="{A74146DA-EE39-405D-AD70-AD7EDA9DAF07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14:cfRule type="cellIs" priority="263" operator="equal" id="{4E8AEDCC-092F-4B85-9FF0-4A6BA29FD54D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262" operator="equal" id="{748CC1F2-2307-4882-9B4C-AB46BCD6B97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64" operator="equal" id="{5CC1107B-3DCB-441F-9E12-3FB064FAA83C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266" operator="equal" id="{5D40E405-D38B-4DA7-8603-BCF10F34BEFB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267" operator="equal" id="{D1CD4FD9-FB69-4BD9-8275-2593B7EBB7F9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268" operator="equal" id="{76778269-883A-4B64-91D3-53A2F0099ACC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269" operator="equal" id="{FCEB7354-ED75-4354-9BD1-D4F35D420FC2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K182</xm:sqref>
        </x14:conditionalFormatting>
        <x14:conditionalFormatting xmlns:xm="http://schemas.microsoft.com/office/excel/2006/main">
          <x14:cfRule type="cellIs" priority="1121" operator="equal" id="{2BF9720D-19E0-4066-BED1-C553FF3E4ACD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122" operator="equal" id="{CD103D73-B486-4620-B799-BE29D3BAF535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117" operator="equal" id="{96C91BE9-D54E-4E1D-A2B6-E41FCCCD7BA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24" operator="equal" id="{4457D361-1FFB-47B0-86D5-38F2F059B089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1116" operator="equal" id="{F3F335FB-DFE7-4772-82F4-673C0EDDEE5C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14:cfRule type="cellIs" priority="1118" operator="equal" id="{5F6AEC9E-2E06-4B73-B0D5-538BF25D3B93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119" operator="equal" id="{B5FF7ED7-B245-4B55-BF01-BB443687EAB9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123" operator="equal" id="{8D8B1D1C-9425-4521-8F23-E1EC66E44868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120" operator="equal" id="{1485B5E0-5C8F-4E55-B948-0ADD3FD7DFDC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K187</xm:sqref>
        </x14:conditionalFormatting>
        <x14:conditionalFormatting xmlns:xm="http://schemas.microsoft.com/office/excel/2006/main">
          <x14:cfRule type="cellIs" priority="1210" operator="equal" id="{DD5C1CA0-E4D9-4291-83C4-BAB43203E019}">
            <xm:f>'\\ktagfs\laedagpilot$\ATB\Info\AGGLO\AGGLO 1. GEN\4 Projektliste\[Aggloprogramme_1. Gen.xlsx]Hilfstabelle'!#REF!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211" operator="equal" id="{9D2B773E-6346-4260-B4BF-C2CA2857C6D3}">
            <xm:f>'\\ktagfs\laedagpilot$\ATB\Info\AGGLO\AGGLO 1. GEN\4 Projektliste\[Aggloprogramme_1. Gen.xlsx]Hilfstabelle'!#REF!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212" operator="equal" id="{23729514-F45A-4ADB-A7BB-48494DA38D1B}">
            <xm:f>'\\ktagfs\laedagpilot$\ATB\Info\AGGLO\AGGLO 1. GEN\4 Projektliste\[Aggloprogramme_1.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213" operator="equal" id="{91B166AF-9430-493D-910E-327FDF142D74}">
            <xm:f>'\\ktagfs\laedagpilot$\ATB\Info\AGGLO\AGGLO 1. GEN\4 Projektliste\[Aggloprogramme_1. Gen.xlsx]Hilfstabelle'!#REF!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214" operator="equal" id="{58E92C4E-A239-4E18-B262-720F4109E9CB}">
            <xm:f>'\\ktagfs\laedagpilot$\ATB\Info\AGGLO\AGGLO 1. GEN\4 Projektliste\[Aggloprogramme_1. Gen.xlsx]Hilfstabelle'!#REF!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215" operator="equal" id="{FFFE58F2-D357-49B8-A14B-9554F912B406}">
            <xm:f>'\\ktagfs\laedagpilot$\ATB\Info\AGGLO\AGGLO 1. GEN\4 Projektliste\[Aggloprogramme_1. Gen.xlsx]Hilfstabelle'!#REF!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1209" operator="equal" id="{7F64C6F1-E3B2-4A7B-89F0-8F905BC92515}">
            <xm:f>'\\ktagfs\laedagpilot$\ATB\Info\AGGLO\AGGLO 1. GEN\4 Projektliste\[Aggloprogramme_1. Gen.xlsx]Hilfstabelle'!#REF!</xm:f>
            <x14:dxf>
              <fill>
                <patternFill>
                  <bgColor rgb="FFFFCCFF"/>
                </patternFill>
              </fill>
            </x14:dxf>
          </x14:cfRule>
          <xm:sqref>K193 K196</xm:sqref>
        </x14:conditionalFormatting>
        <x14:conditionalFormatting xmlns:xm="http://schemas.microsoft.com/office/excel/2006/main">
          <x14:cfRule type="cellIs" priority="226" operator="equal" id="{342814CD-C57F-4A16-B48D-407D0E599185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227" operator="equal" id="{8EA2067B-B93E-4685-A197-F6995D4C8844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28" operator="equal" id="{54D5856C-7E4F-4242-BB08-E59E1696401A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231" operator="equal" id="{B499A92E-D278-4698-973A-DAB56ED01FC7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233" operator="equal" id="{2DF8A400-8E28-467F-9BBD-86E530DCE1C9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225" operator="equal" id="{6EFBEACC-B65B-489D-9827-AE9B411C6186}">
            <xm:f>'\\svwfi009\bvuhd$\ATB\Projektabwicklung\AGGLO\AGGLO 2. GEN\4 Projektliste\[Aggloprogramme_2. Gen.xlsx]Hilfstabelle'!#REF!</xm:f>
            <x14:dxf/>
          </x14:cfRule>
          <x14:cfRule type="cellIs" priority="224" operator="equal" id="{D31B2A6C-430A-4B61-B769-80EB577F75E0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2" operator="equal" id="{5C9B1F27-A7A4-4A4B-AB01-E25CD0456B7F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230" operator="equal" id="{26AFC777-7621-4050-8264-579280689630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29" operator="equal" id="{E60B140D-7EF2-4756-BDFF-1EC20D3C24F5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m:sqref>K194:K195</xm:sqref>
        </x14:conditionalFormatting>
        <x14:conditionalFormatting xmlns:xm="http://schemas.microsoft.com/office/excel/2006/main">
          <x14:cfRule type="cellIs" priority="1208" operator="equal" id="{33EFE65C-3C66-4F04-B18B-894F180F33D8}">
            <xm:f>'\\ktagfs\laedagpilot$\ATB\Info\AGGLO\AGGLO 1. GEN\4 Projektliste\[Aggloprogramme_1.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K196 K193</xm:sqref>
        </x14:conditionalFormatting>
        <x14:conditionalFormatting xmlns:xm="http://schemas.microsoft.com/office/excel/2006/main">
          <x14:cfRule type="cellIs" priority="1199" operator="equal" id="{1E316FD6-259F-4B3D-A3AD-213A1ACFF14B}">
            <xm:f>'\\ktagfs\laedagpilot$\ATB\Info\AGGLO\AGGLO 1. GEN\4 Projektliste\[Aggloprogramme_1. Gen.xlsx]Hilfstabelle'!#REF!</xm:f>
            <x14:dxf>
              <fill>
                <patternFill>
                  <bgColor rgb="FF99FFCC"/>
                </patternFill>
              </fill>
            </x14:dxf>
          </x14:cfRule>
          <xm:sqref>K196</xm:sqref>
        </x14:conditionalFormatting>
        <x14:conditionalFormatting xmlns:xm="http://schemas.microsoft.com/office/excel/2006/main">
          <x14:cfRule type="cellIs" priority="1176" operator="equal" id="{BBC96342-F30E-45EB-B1EA-450F689BCC13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1175" operator="equal" id="{74AEB062-BC28-4793-9781-20609D26306C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174" operator="equal" id="{255D49E4-343E-46A2-B144-A4367D1DB8C1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173" operator="equal" id="{E2F730D1-5DC7-42D1-AED5-E490C386251D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172" operator="equal" id="{4D3911DE-F4AD-4AEB-991A-676DDE42BF9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171" operator="equal" id="{3E2D358F-EB3A-4B38-A528-6C61D98FF7C4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170" operator="equal" id="{A9C0FF7E-CB70-4163-95AD-E6E4CC993F02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169" operator="equal" id="{285342E2-E169-411A-B247-004F6FC7EF4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68" operator="equal" id="{8C684497-FB82-45FE-958C-D014FBE76AD5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K197</xm:sqref>
        </x14:conditionalFormatting>
        <x14:conditionalFormatting xmlns:xm="http://schemas.microsoft.com/office/excel/2006/main">
          <x14:cfRule type="cellIs" priority="1228" operator="equal" id="{6305D86E-2E50-41CD-9A06-72F6D8C678EA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229" operator="equal" id="{D1E10732-526A-44B7-99AD-6B554B0D7000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30" operator="equal" id="{116F7DAF-F709-44DE-A08F-1E4DF8699370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232" operator="equal" id="{BF07B331-09EC-45A0-AC39-700990112995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33" operator="equal" id="{4E8BFEE2-055E-402A-BBEE-8DD4410B0953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234" operator="equal" id="{6E30E248-5EA5-40E7-A060-8F06B49B26EB}">
            <xm:f>'\\svwfi009\bvuhd$\ATB\Projektabwicklung\AGGLO\AGGLO 2. GEN\4 Projektliste\[Aggloprogramme_2. Gen.xlsx]Hilfstabelle'!#REF!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235" operator="equal" id="{2F78F238-5E33-459A-AE60-8F797C6C34D4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236" operator="equal" id="{DA1CEA30-893E-4252-B2D0-51E8FF4C2D4B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1231" operator="equal" id="{D863A4EF-E39B-4B27-8F91-B2D3122E72BC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226" operator="equal" id="{3C6A0AAB-4B56-4965-BE4B-D89CC0E8F3BB}">
            <xm:f>'\\svwfi009\bvuhd$\ATB\Projektabwicklung\AGGLO\AGGLO 2. GEN\4 Projektliste\[Aggloprogramme_2. Gen.xlsx]Hilfstabelle'!#REF!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27" operator="equal" id="{19BFFCDC-7D32-4C8F-96F3-40C8D1ABC797}">
            <xm:f>'\\svwfi009\bvuhd$\ATB\Projektabwicklung\AGGLO\AGGLO 2. GEN\4 Projektliste\[Aggloprogramme_2. Gen.xlsx]Hilfstabelle'!#REF!</xm:f>
            <x14:dxf/>
          </x14:cfRule>
          <xm:sqref>K198:K199</xm:sqref>
        </x14:conditionalFormatting>
        <x14:conditionalFormatting xmlns:xm="http://schemas.microsoft.com/office/excel/2006/main">
          <x14:cfRule type="cellIs" priority="1145" operator="equal" id="{AED3EA9F-A12A-405F-BDF8-5CBE1F96AC2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144" operator="equal" id="{2EA2AA45-8824-4871-8CBB-4F10A4E9A27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K200:K201</xm:sqref>
        </x14:conditionalFormatting>
        <x14:conditionalFormatting xmlns:xm="http://schemas.microsoft.com/office/excel/2006/main">
          <x14:cfRule type="cellIs" priority="984" operator="equal" id="{80C1DC42-B3A9-4CB5-B742-78C19B6D84FB}">
            <xm:f>'\\svwfi009\bvuhd$\ATB\Projektabwicklung\AGGLO\AGGLO 2. GEN\4 Projektliste\[Aggloprogramme_2. Gen.xlsx]Hilfstabelle'!#REF!</xm:f>
            <x14:dxf/>
          </x14:cfRule>
          <x14:cfRule type="cellIs" priority="983" operator="equal" id="{7D57F512-4FCB-4F8B-B4BF-2643E7B0F302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92" operator="equal" id="{94011820-986F-4447-AE3E-69E26F1F0D37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991" operator="equal" id="{E2609D1C-52A3-454F-AE01-8FDFDC550774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990" operator="equal" id="{7B6C712A-937E-4C47-80F2-E82F0B6F89A7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989" operator="equal" id="{255F5289-073A-4DDF-904A-A52F766EAF51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987" operator="equal" id="{DEBC1FFB-7DE4-4728-B334-7C07D5258DB0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986" operator="equal" id="{D44ABFAC-BAC8-4D3A-9431-BBD8B1D1AE61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85" operator="equal" id="{80791A43-73C1-4774-AD25-87237A7931E4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988" operator="equal" id="{E0E46CA4-F472-48C5-BCA7-CFA5B99177B1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m:sqref>K202:K203</xm:sqref>
        </x14:conditionalFormatting>
        <x14:conditionalFormatting xmlns:xm="http://schemas.microsoft.com/office/excel/2006/main">
          <x14:cfRule type="cellIs" priority="17" operator="equal" id="{C39A09BF-357D-40B0-B4BF-B4CEE37AC51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8" operator="equal" id="{1D7BD6CE-CC85-4028-9E7B-289A68EA65E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K204:K219</xm:sqref>
        </x14:conditionalFormatting>
        <x14:conditionalFormatting xmlns:xm="http://schemas.microsoft.com/office/excel/2006/main">
          <x14:cfRule type="cellIs" priority="982" operator="equal" id="{963BCC4D-09C0-4311-9530-967C3B3CEA3D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978" operator="equal" id="{7A3B2BE3-DCA7-4430-9A78-A95C2C4C4F60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979" operator="equal" id="{0BCB14CF-9D2F-45C0-8A67-79EB72F2C7E8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976" operator="equal" id="{52AD0F9F-235A-49BF-B59A-9F062EF3022A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80" operator="equal" id="{C3FEBBF0-FD31-4513-BAB0-9377AB2588DC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981" operator="equal" id="{B091CF73-32F1-4F21-B424-51C8B9D8275C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973" operator="equal" id="{4E42B54C-CD47-4F14-93A2-2F5B9AD5D990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74" operator="equal" id="{B0D86A29-98A8-4C97-9DB3-9EE0D514BE77}">
            <xm:f>'\\svwfi009\bvuhd$\ATB\Projektabwicklung\AGGLO\AGGLO 2. GEN\4 Projektliste\[Aggloprogramme_2. Gen.xlsx]Hilfstabelle'!#REF!</xm:f>
            <x14:dxf/>
          </x14:cfRule>
          <x14:cfRule type="cellIs" priority="975" operator="equal" id="{28F20B0F-1AC7-4559-A889-2B351F4217B4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977" operator="equal" id="{10C2D5D2-49FE-43BC-9971-E9F124E4FB82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m:sqref>K220</xm:sqref>
        </x14:conditionalFormatting>
        <x14:conditionalFormatting xmlns:xm="http://schemas.microsoft.com/office/excel/2006/main">
          <x14:cfRule type="cellIs" priority="34" operator="equal" id="{47497CA8-F885-49D7-8E07-7E0CFC7E237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33" operator="equal" id="{FFF4EDE3-60E2-4E4F-880D-63AF9439D62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K221:K233</xm:sqref>
        </x14:conditionalFormatting>
        <x14:conditionalFormatting xmlns:xm="http://schemas.microsoft.com/office/excel/2006/main">
          <x14:cfRule type="cellIs" priority="856" operator="equal" id="{99687556-8D78-44DF-87FB-A1B3D42A1F8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57" operator="equal" id="{45E26199-2E88-4726-A57D-8C06BF3F008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K235:K241</xm:sqref>
        </x14:conditionalFormatting>
        <x14:conditionalFormatting xmlns:xm="http://schemas.microsoft.com/office/excel/2006/main">
          <x14:cfRule type="cellIs" priority="322" operator="equal" id="{CBCA74A5-7352-47E1-A462-4B91F718632D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321" operator="equal" id="{28433DB6-A852-46D7-BD0F-AD97A843D8E2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320" operator="equal" id="{F7EB94EA-9E8F-4B7E-8922-410BC5C5D456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319" operator="equal" id="{1D03E0A1-E803-4E43-8FF1-80EE89DABD0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K242</xm:sqref>
        </x14:conditionalFormatting>
        <x14:conditionalFormatting xmlns:xm="http://schemas.microsoft.com/office/excel/2006/main">
          <x14:cfRule type="cellIs" priority="346" operator="equal" id="{8D563371-872F-41D2-A311-16B9B8C6DFC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47" operator="equal" id="{AA50DE97-5D16-4971-94EF-1FA7E7705B9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K243:K244</xm:sqref>
        </x14:conditionalFormatting>
        <x14:conditionalFormatting xmlns:xm="http://schemas.microsoft.com/office/excel/2006/main">
          <x14:cfRule type="cellIs" priority="260" operator="equal" id="{5AC2BF3D-C71C-4901-BC68-CA565CBD460A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14:cfRule type="cellIs" priority="259" operator="equal" id="{C3BA9331-4835-4FDA-8C82-68966688364A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258" operator="equal" id="{ADF58541-7D58-4F2C-A195-959612E3CFD9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m:sqref>K245:K246</xm:sqref>
        </x14:conditionalFormatting>
        <x14:conditionalFormatting xmlns:xm="http://schemas.microsoft.com/office/excel/2006/main">
          <x14:cfRule type="cellIs" priority="212" operator="equal" id="{309A29A0-FCA4-477A-B73D-0074B4CDC11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K245:K265</xm:sqref>
        </x14:conditionalFormatting>
        <x14:conditionalFormatting xmlns:xm="http://schemas.microsoft.com/office/excel/2006/main">
          <x14:cfRule type="cellIs" priority="211" operator="equal" id="{B4D718B8-B8D6-4AFA-A171-59709919DDC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K247:K265</xm:sqref>
        </x14:conditionalFormatting>
        <x14:conditionalFormatting xmlns:xm="http://schemas.microsoft.com/office/excel/2006/main">
          <x14:cfRule type="cellIs" priority="329" operator="equal" id="{B0A32A12-0D16-41B5-A41B-AA760FBB04DF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330" operator="equal" id="{317FBD65-0927-43D4-9638-BCB62757C852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331" operator="equal" id="{DAED714D-A2A5-4A18-9976-5A850A94F250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332" operator="equal" id="{B5D52769-07E9-4905-9515-E0CC301E5DB7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328" operator="equal" id="{CCBAD144-880D-4E96-9EFC-9F09F47E5B03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327" operator="equal" id="{663AC21E-3FFD-422B-BD53-4F4F96A791B8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326" operator="equal" id="{83023906-F2C2-42F3-A0AB-EF9C8331D8DF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25" operator="equal" id="{D1DA14B0-19FB-4A05-BE61-57359BD24CD6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324" operator="equal" id="{9F3DF94B-D4E2-4961-8E2D-A51477E528E7}">
            <xm:f>'\\svwfi009\bvuhd$\ATB\Projektabwicklung\AGGLO\AGGLO 2. GEN\4 Projektliste\[Aggloprogramme_2. Gen.xlsx]Hilfstabelle'!#REF!</xm:f>
            <x14:dxf/>
          </x14:cfRule>
          <x14:cfRule type="cellIs" priority="323" operator="equal" id="{5DB5F2AC-7CBE-427D-9F38-7B82DB637157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m:sqref>K266</xm:sqref>
        </x14:conditionalFormatting>
        <x14:conditionalFormatting xmlns:xm="http://schemas.microsoft.com/office/excel/2006/main">
          <x14:cfRule type="cellIs" priority="237" operator="equal" id="{525FF0FB-57E9-4043-A755-23200F56DC7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38" operator="equal" id="{6F36B4FD-1BEE-4C5C-BB04-D5543C3954E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K267:K277</xm:sqref>
        </x14:conditionalFormatting>
        <x14:conditionalFormatting xmlns:xm="http://schemas.microsoft.com/office/excel/2006/main">
          <x14:cfRule type="cellIs" priority="905" operator="equal" id="{B4868907-B445-4CDB-A1FF-D6B613B661D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904" operator="equal" id="{DC6664B4-B1FF-4A3D-9CA7-4958E9F19E8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K278:K280</xm:sqref>
        </x14:conditionalFormatting>
        <x14:conditionalFormatting xmlns:xm="http://schemas.microsoft.com/office/excel/2006/main">
          <x14:cfRule type="cellIs" priority="903" operator="equal" id="{9CC3243A-5EFE-4D10-8900-5E720BDEDA6E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K279</xm:sqref>
        </x14:conditionalFormatting>
        <x14:conditionalFormatting xmlns:xm="http://schemas.microsoft.com/office/excel/2006/main">
          <x14:cfRule type="cellIs" priority="767" operator="equal" id="{5D39415A-99DE-463A-8029-E2B7EEB0BB4C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766" operator="equal" id="{BB5C31F3-FBED-4460-ACE1-E75DD329A68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K281</xm:sqref>
        </x14:conditionalFormatting>
        <x14:conditionalFormatting xmlns:xm="http://schemas.microsoft.com/office/excel/2006/main">
          <x14:cfRule type="cellIs" priority="782" operator="equal" id="{3E064FA6-7B55-4F92-B98C-3A645D0A148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83" operator="equal" id="{59D9E574-B981-419F-8524-12249DFEFAC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K283</xm:sqref>
        </x14:conditionalFormatting>
        <x14:conditionalFormatting xmlns:xm="http://schemas.microsoft.com/office/excel/2006/main">
          <x14:cfRule type="cellIs" priority="760" operator="equal" id="{7C8DB6CF-FB09-4D28-970A-D21FF06A9B18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759" operator="equal" id="{3214C18A-112C-4CC1-9EEA-9882E06BA74D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764" operator="equal" id="{02565C2A-2E4B-44D9-B4AE-162CCBB98A99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758" operator="equal" id="{5212DEBC-F5F8-43B0-A7E5-80CBB23A4A4F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57" operator="equal" id="{9ED01850-044B-43E5-B04C-486CAA5AAEA2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756" operator="equal" id="{8A2B76F1-FAED-4E00-9BED-34E63758E3FA}">
            <xm:f>'\\svwfi009\bvuhd$\ATB\Projektabwicklung\AGGLO\AGGLO 2. GEN\4 Projektliste\[Aggloprogramme_2. Gen.xlsx]Hilfstabelle'!#REF!</xm:f>
            <x14:dxf/>
          </x14:cfRule>
          <x14:cfRule type="cellIs" priority="755" operator="equal" id="{93F4854E-1E7F-424D-887C-D6D9EB5BD0F5}">
            <xm:f>'\\svwfi009\bvuhd$\ATB\Projektabwicklung\AGGLO\AGGLO 2. GEN\4 Projektliste\[Aggloprogramme_2. Gen.xlsx]Hilfstabelle'!#REF!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3" operator="equal" id="{DE412C44-0375-4397-A51A-7137B8E84F84}">
            <xm:f>'\\svwfi009\bvuhd$\ATB\Projektabwicklung\AGGLO\AGGLO 2. GEN\4 Projektliste\[Aggloprogramme_2. Gen.xlsx]Hilfstabelle'!#REF!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762" operator="equal" id="{B2C811AA-7098-4803-B054-20530216D4E0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761" operator="equal" id="{A2E43F89-F3EF-4F0E-9A67-DFCABC599CE4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765" operator="equal" id="{C2844A44-E690-4116-848C-3AAE5F0C3812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K284:K285</xm:sqref>
        </x14:conditionalFormatting>
        <x14:conditionalFormatting xmlns:xm="http://schemas.microsoft.com/office/excel/2006/main">
          <x14:cfRule type="cellIs" priority="780" operator="equal" id="{C675C82C-EC33-424C-A6BA-475035027F8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81" operator="equal" id="{96E8E7A4-E5FA-41A1-9851-296CC36DEA6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K286:K287</xm:sqref>
        </x14:conditionalFormatting>
        <x14:conditionalFormatting xmlns:xm="http://schemas.microsoft.com/office/excel/2006/main">
          <x14:cfRule type="cellIs" priority="779" operator="equal" id="{5094A7A8-028A-4E45-B991-35D72948A77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778" operator="equal" id="{C7C9D164-23CA-4F9F-8227-F2B300CB516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K289:K294</xm:sqref>
        </x14:conditionalFormatting>
        <x14:conditionalFormatting xmlns:xm="http://schemas.microsoft.com/office/excel/2006/main">
          <x14:cfRule type="cellIs" priority="746" operator="equal" id="{BD429A7D-63C1-4DCE-A1FB-154C54CCDD82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747" operator="equal" id="{636250C3-27C6-4C8B-A8F4-38F9C467044D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48" operator="equal" id="{CB05AF05-1003-400B-B22E-01AE69807335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749" operator="equal" id="{5EE55287-0F8A-4F23-AD21-2A63F3EE86FE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751" operator="equal" id="{438BDC98-7F9A-4103-A198-521834EEA61D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752" operator="equal" id="{CA0C8944-4FE3-4574-9CB3-FF2FA1B2ED61}">
            <xm:f>'\\svwfi009\bvuhd$\ATB\Projektabwicklung\AGGLO\AGGLO 2. GEN\4 Projektliste\[Aggloprogramme_2. Gen.xlsx]Hilfstabelle'!#REF!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753" operator="equal" id="{FC560BD8-E153-403F-B9F2-DB205349C9CF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750" operator="equal" id="{6D46490F-23BE-44EF-ABD2-14F4A18E8E90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754" operator="equal" id="{2C600E94-5A34-46F5-AA09-9FBDD33EF9F9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14:cfRule type="cellIs" priority="745" operator="equal" id="{70ACAB6A-C6EC-4FB6-944D-07753D1F3360}">
            <xm:f>'\\svwfi009\bvuhd$\ATB\Projektabwicklung\AGGLO\AGGLO 2. GEN\4 Projektliste\[Aggloprogramme_2. Gen.xlsx]Hilfstabelle'!#REF!</xm:f>
            <x14:dxf/>
          </x14:cfRule>
          <x14:cfRule type="cellIs" priority="744" operator="equal" id="{16D4AA09-BA1B-425D-A7FE-2E7D1300E57A}">
            <xm:f>'\\svwfi009\bvuhd$\ATB\Projektabwicklung\AGGLO\AGGLO 2. GEN\4 Projektliste\[Aggloprogramme_2. Gen.xlsx]Hilfstabelle'!#REF!</xm:f>
            <x14:dxf>
              <fill>
                <patternFill>
                  <bgColor theme="9" tint="0.39994506668294322"/>
                </patternFill>
              </fill>
            </x14:dxf>
          </x14:cfRule>
          <xm:sqref>K295</xm:sqref>
        </x14:conditionalFormatting>
        <x14:conditionalFormatting xmlns:xm="http://schemas.microsoft.com/office/excel/2006/main">
          <x14:cfRule type="cellIs" priority="777" operator="equal" id="{58051AC9-37B6-48D9-A4AA-EAA37911F92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776" operator="equal" id="{75FCAF79-E8FF-43E8-BB2A-564E6E6D29A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K296</xm:sqref>
        </x14:conditionalFormatting>
        <x14:conditionalFormatting xmlns:xm="http://schemas.microsoft.com/office/excel/2006/main">
          <x14:cfRule type="cellIs" priority="775" operator="equal" id="{75A2796E-28D9-4FB1-B96C-05F45F10DD2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774" operator="equal" id="{7D3221A5-9806-4D17-A4D3-08DF3E9C81C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K298:K305</xm:sqref>
        </x14:conditionalFormatting>
        <x14:conditionalFormatting xmlns:xm="http://schemas.microsoft.com/office/excel/2006/main">
          <x14:cfRule type="cellIs" priority="14" operator="equal" id="{46E98ABF-5A55-48EF-9D23-299FCE76323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3" operator="equal" id="{A6BC3935-818E-4FAB-8127-0FA47F010361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K307:K316</xm:sqref>
        </x14:conditionalFormatting>
        <x14:conditionalFormatting xmlns:xm="http://schemas.microsoft.com/office/excel/2006/main">
          <x14:cfRule type="cellIs" priority="771" operator="equal" id="{8B1FF635-A9B4-4CE9-9B39-947D49AFA0E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770" operator="equal" id="{E3DDD051-5865-4C68-8634-D991D78BDE7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K318:K329</xm:sqref>
        </x14:conditionalFormatting>
        <x14:conditionalFormatting xmlns:xm="http://schemas.microsoft.com/office/excel/2006/main">
          <x14:cfRule type="cellIs" priority="769" operator="equal" id="{DC5CB370-F52C-450A-9791-CC4028E0518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768" operator="equal" id="{7BDEB6AE-99CE-4A45-823B-BC0DB6A7D60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K342 K344:K346</xm:sqref>
        </x14:conditionalFormatting>
        <x14:conditionalFormatting xmlns:xm="http://schemas.microsoft.com/office/excel/2006/main">
          <x14:cfRule type="cellIs" priority="1380" operator="equal" id="{4627ABE4-3E1A-4EB7-873D-901722EEB89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379" operator="equal" id="{3B882088-EA80-4853-9506-4E51546101B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m:sqref>K348:K1048576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0000000}">
          <x14:formula1>
            <xm:f>'K:\ATB\Projektabwicklung\AGGLO\AGGLO 3. GEN\4 Projektliste\[Aggloprogramme_3. Gen - 2019-03-27.xlsx]Hilfstabelle'!#REF!</xm:f>
          </x14:formula1>
          <xm:sqref>K201</xm:sqref>
        </x14:dataValidation>
        <x14:dataValidation type="list" allowBlank="1" showInputMessage="1" showErrorMessage="1" xr:uid="{00000000-0002-0000-0800-000001000000}">
          <x14:formula1>
            <xm:f>'K:\ATB\Info\AGGLO\AGGLO 1. GEN\4 Projektliste\[Aggloprogramme_1. Gen.xlsx]Hilfstabelle'!#REF!</xm:f>
          </x14:formula1>
          <xm:sqref>A234 K196 A196:A199 A272:B277 A244:B262 A235:C242 K193 A223:C228 A233:C233 B229:B232</xm:sqref>
        </x14:dataValidation>
        <x14:dataValidation type="list" allowBlank="1" showInputMessage="1" showErrorMessage="1" xr:uid="{00000000-0002-0000-0800-000002000000}">
          <x14:formula1>
            <xm:f>'K:\ATB\Projektabwicklung\AGGLO\AGGLO 2. GEN\4 Projektliste\[Aggloprogramme_2. Gen.xlsx]Hilfstabelle'!#REF!</xm:f>
          </x14:formula1>
          <xm:sqref>K194:K195 K198:K199 B119:B127 B155:B156 B158:B169 A155:A186 B129 K220 K202:K203 K189:K192 K136:K137 A143:B154 K114:K117 B113:B117 K183:K186 K139:K142 B131:B142 A113:A142 K133:K134 K123:K131 K180:K181 B172:B186 K155:K171</xm:sqref>
        </x14:dataValidation>
        <x14:dataValidation type="list" allowBlank="1" showInputMessage="1" showErrorMessage="1" xr:uid="{00000000-0002-0000-0800-000004000000}">
          <x14:formula1>
            <xm:f>'K:\ATB\Projektabwicklung\AGGLO\AGGLO 1. GEN\4 Projektliste\1 History\[Aggloprogramme_1. Gen-2018-08-23.xlsx]Hilfstabelle'!#REF!</xm:f>
          </x14:formula1>
          <xm:sqref>K200 K6:K7 K112 K229:K232 K209:K210 K214 K281:K1048576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Projektliste EXTERN</vt:lpstr>
      <vt:lpstr>'Projektliste EXTERN'!Drucktitel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Gürsoy Zeynep  BVUATB</dc:creator>
  <cp:lastModifiedBy>Christen Silvan</cp:lastModifiedBy>
  <cp:lastPrinted>2023-09-13T06:02:05Z</cp:lastPrinted>
  <dcterms:created xsi:type="dcterms:W3CDTF">2014-04-17T09:13:50Z</dcterms:created>
  <dcterms:modified xsi:type="dcterms:W3CDTF">2023-10-09T13:25:58Z</dcterms:modified>
</cp:coreProperties>
</file>